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12" windowWidth="15180" windowHeight="7308" tabRatio="525" activeTab="0"/>
  </bookViews>
  <sheets>
    <sheet name="INHOUD" sheetId="1" r:id="rId1"/>
    <sheet name="16gods01" sheetId="2" r:id="rId2"/>
    <sheet name="16gods02" sheetId="3" r:id="rId3"/>
    <sheet name="12gods02" sheetId="4" state="hidden" r:id="rId4"/>
    <sheet name="16gods03" sheetId="5" r:id="rId5"/>
    <sheet name="16gods04" sheetId="6" r:id="rId6"/>
    <sheet name="16gods05" sheetId="7" r:id="rId7"/>
    <sheet name="16gods06" sheetId="8" r:id="rId8"/>
    <sheet name="16gods07" sheetId="9" r:id="rId9"/>
    <sheet name="16gods08" sheetId="10" r:id="rId10"/>
  </sheets>
  <definedNames>
    <definedName name="_xlnm.Print_Area" localSheetId="2">'16gods02'!$A$1:$AE$50</definedName>
    <definedName name="_xlnm.Print_Area" localSheetId="6">'16gods05'!$A$1:$K$25</definedName>
    <definedName name="_xlnm.Print_Area" localSheetId="8">'16gods07'!$A$1:$L$26</definedName>
  </definedNames>
  <calcPr fullCalcOnLoad="1"/>
</workbook>
</file>

<file path=xl/sharedStrings.xml><?xml version="1.0" encoding="utf-8"?>
<sst xmlns="http://schemas.openxmlformats.org/spreadsheetml/2006/main" count="655" uniqueCount="83">
  <si>
    <t>GEWOON LAGER ONDERWIJS</t>
  </si>
  <si>
    <t>Aantal leerlingen die een cursus godsdienst of niet-confessionele zedenleer volgen of vrijgesteld zijn</t>
  </si>
  <si>
    <t>Katholieke</t>
  </si>
  <si>
    <t>Protestantse</t>
  </si>
  <si>
    <t>Israëlitische</t>
  </si>
  <si>
    <t>Islamitische</t>
  </si>
  <si>
    <t>Orthodoxe</t>
  </si>
  <si>
    <t>Anglicaanse</t>
  </si>
  <si>
    <t>Niet-confessionele</t>
  </si>
  <si>
    <t>Cultuur-</t>
  </si>
  <si>
    <t>Vrijstelling</t>
  </si>
  <si>
    <t>Algemeen totaal</t>
  </si>
  <si>
    <t>godsdienst</t>
  </si>
  <si>
    <t>zedenleer</t>
  </si>
  <si>
    <t>beschouwing</t>
  </si>
  <si>
    <t>J</t>
  </si>
  <si>
    <t>M</t>
  </si>
  <si>
    <t>T</t>
  </si>
  <si>
    <t>Antwerpen</t>
  </si>
  <si>
    <t xml:space="preserve">   Gemeenschapsonderwijs</t>
  </si>
  <si>
    <t xml:space="preserve">   Privaatrechtelijk</t>
  </si>
  <si>
    <t xml:space="preserve">   Provincie</t>
  </si>
  <si>
    <t xml:space="preserve">   Gemeente</t>
  </si>
  <si>
    <t>Totaal</t>
  </si>
  <si>
    <t>Vlaams-Brabant</t>
  </si>
  <si>
    <t>Brussels Hoofdstedelijk Gewest</t>
  </si>
  <si>
    <t>West-Vlaanderen</t>
  </si>
  <si>
    <t>Oost-Vlaanderen</t>
  </si>
  <si>
    <t>Henegouwen</t>
  </si>
  <si>
    <t>Limburg</t>
  </si>
  <si>
    <t>ALGEMEEN TOTAAL</t>
  </si>
  <si>
    <t>BUITENGEWOON LAGER ONDERWIJS</t>
  </si>
  <si>
    <t xml:space="preserve">   Vl. Gemeenschapscomm.</t>
  </si>
  <si>
    <t>GEWOON SECUNDAIR ONDERWIJS</t>
  </si>
  <si>
    <t>Cultuurbeschouwing</t>
  </si>
  <si>
    <t>BUITENGEWOON SECUNDAIR ONDERWIJS</t>
  </si>
  <si>
    <t xml:space="preserve">   Intercommunale</t>
  </si>
  <si>
    <t xml:space="preserve">   Vl. Gemeenschapscommissie</t>
  </si>
  <si>
    <t xml:space="preserve"> </t>
  </si>
  <si>
    <t>ONDERWIJS NIET-CONFESSIONELE ZEDENLEER EN GODSDIENST</t>
  </si>
  <si>
    <t>Gewoon lager onderwijs</t>
  </si>
  <si>
    <t>Buitengewoon lager onderwijs</t>
  </si>
  <si>
    <t>Gewoon secundair onderwjis</t>
  </si>
  <si>
    <t>Buitengewoon secundair onderwijs</t>
  </si>
  <si>
    <t>Anglikaanse</t>
  </si>
  <si>
    <t>Schooljaar 2013-2014</t>
  </si>
  <si>
    <t>2015-2016</t>
  </si>
  <si>
    <t>2014-2015</t>
  </si>
  <si>
    <t>2013-2014</t>
  </si>
  <si>
    <t>2012-2013</t>
  </si>
  <si>
    <t>2011-2012</t>
  </si>
  <si>
    <t>2010-2011</t>
  </si>
  <si>
    <t>2009-2010</t>
  </si>
  <si>
    <t>2008-2009</t>
  </si>
  <si>
    <t>Cultuur- beschouwing</t>
  </si>
  <si>
    <t>Niet-confessionele zedenleer</t>
  </si>
  <si>
    <t>Anglicaanse godsdienst</t>
  </si>
  <si>
    <t>Orthodoxe godsdienst</t>
  </si>
  <si>
    <t>Islamitische godsdienst</t>
  </si>
  <si>
    <t>Israëlitische godsdienst</t>
  </si>
  <si>
    <t>Protestantse godsdienst</t>
  </si>
  <si>
    <t>Katholieke godsdienst</t>
  </si>
  <si>
    <t>Eigen cultuur en religie</t>
  </si>
  <si>
    <t>Niet van toepassing (1)</t>
  </si>
  <si>
    <t>(1) In de jaarboeken van voorgaande jaren werden er in het voltijds gewoon secundair onderwijs godsdienstvakken of “vrijstelling” weergegeven voor leerlingen voor wie de keuze van een godsdienstvak eigenlijk niet van toepassing was (3de leerjaar van de 3de graad ASO, TSO en KSO en Se-n-Se). In deze tabel worden ze apart weergegeven.</t>
  </si>
  <si>
    <t>(1) In voorgaande jaarboeken werden er godsdienstvakken of “vrijstelling” weergegeven voor leerlingen voor wie de keuze van een godsdienstvak eigenlijk niet van toepassing was (3de leerjaar van de 3de graad ASO, TSO en KSO en Se-n-Se). Vanaf dit schooljaar worden ze apart weergegeven.</t>
  </si>
  <si>
    <t>toepassing (1)</t>
  </si>
  <si>
    <t>Niet van</t>
  </si>
  <si>
    <t>Evolutie keuze levensbeschouwelijke vakken</t>
  </si>
  <si>
    <t>EVOLUTIE KEUZE LEVENSBESCHOUWELIJKE VAKKEN - GEWOON LAGER ONDERWIJS</t>
  </si>
  <si>
    <t>EVOLUTIE KEUZE LEVENSBESCHOUWELIJKE VAKKEN - BUITENGEWOON LAGER ONDERWIJS</t>
  </si>
  <si>
    <t>EVOLUTIE KEUZE LEVENSBESCHOUWELIJKE VAKKEN - GEWOON SECUNDAIR ONDERWIJS</t>
  </si>
  <si>
    <t>EVOLUTIE KEUZE LEVENSBESCHOUWELIJKE VAKKEN - BUITENGEWOON SECUNDAIR ONDERWIJS</t>
  </si>
  <si>
    <t>16gods01</t>
  </si>
  <si>
    <t>16gods02</t>
  </si>
  <si>
    <t>16gods03</t>
  </si>
  <si>
    <t>16gods04</t>
  </si>
  <si>
    <t>16gods05</t>
  </si>
  <si>
    <t>16gods06</t>
  </si>
  <si>
    <t>16gods07</t>
  </si>
  <si>
    <t>16gods08</t>
  </si>
  <si>
    <t>Schooljaar 2016-2017</t>
  </si>
  <si>
    <t>2016-2017</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</si>
</sst>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quot;Ja&quot;;&quot;Ja&quot;;&quot;Nee&quot;"/>
    <numFmt numFmtId="167" formatCode="&quot;Waar&quot;;&quot;Waar&quot;;&quot;Onwaar&quot;"/>
    <numFmt numFmtId="168" formatCode="&quot;Aan&quot;;&quot;Aan&quot;;&quot;Uit&quot;"/>
    <numFmt numFmtId="169" formatCode="[$€-2]\ #.##000_);[Red]\([$€-2]\ #.##000\)"/>
  </numFmts>
  <fonts count="42">
    <font>
      <sz val="10"/>
      <name val="Arial"/>
      <family val="0"/>
    </font>
    <font>
      <sz val="11"/>
      <color indexed="8"/>
      <name val="Calibri"/>
      <family val="2"/>
    </font>
    <font>
      <b/>
      <sz val="9"/>
      <name val="Arial"/>
      <family val="2"/>
    </font>
    <font>
      <b/>
      <sz val="10"/>
      <name val="Arial"/>
      <family val="2"/>
    </font>
    <font>
      <b/>
      <sz val="14"/>
      <name val="Arial"/>
      <family val="2"/>
    </font>
    <font>
      <b/>
      <sz val="12"/>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medium"/>
      <bottom/>
    </border>
    <border>
      <left style="thin">
        <color indexed="8"/>
      </left>
      <right/>
      <top style="medium"/>
      <bottom/>
    </border>
    <border>
      <left style="thin"/>
      <right/>
      <top style="medium"/>
      <bottom/>
    </border>
    <border>
      <left/>
      <right style="thin">
        <color indexed="8"/>
      </right>
      <top/>
      <bottom style="thin">
        <color indexed="8"/>
      </bottom>
    </border>
    <border>
      <left style="thin">
        <color indexed="8"/>
      </left>
      <right/>
      <top style="thin"/>
      <bottom style="thin"/>
    </border>
    <border>
      <left/>
      <right/>
      <top style="thin"/>
      <bottom style="thin"/>
    </border>
    <border>
      <left style="thin"/>
      <right/>
      <top/>
      <bottom/>
    </border>
    <border>
      <left/>
      <right style="thin">
        <color indexed="8"/>
      </right>
      <top/>
      <bottom/>
    </border>
    <border>
      <left/>
      <right style="thin">
        <color indexed="8"/>
      </right>
      <top style="medium"/>
      <bottom/>
    </border>
    <border>
      <left style="thin"/>
      <right/>
      <top style="thin">
        <color indexed="8"/>
      </top>
      <bottom/>
    </border>
    <border>
      <left/>
      <right/>
      <top style="medium">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medium"/>
      <bottom/>
    </border>
    <border>
      <left/>
      <right style="thin"/>
      <top>
        <color indexed="63"/>
      </top>
      <bottom>
        <color indexed="63"/>
      </bottom>
    </border>
    <border>
      <left/>
      <right style="thin"/>
      <top style="thin"/>
      <bottom style="thin"/>
    </border>
    <border>
      <left/>
      <right style="thin"/>
      <top style="thin">
        <color indexed="8"/>
      </top>
      <bottom/>
    </border>
    <border>
      <left style="thin"/>
      <right/>
      <top style="thin"/>
      <bottom style="thin"/>
    </border>
    <border>
      <left/>
      <right style="thin">
        <color indexed="8"/>
      </right>
      <top style="thin"/>
      <bottom style="thin"/>
    </border>
    <border>
      <left style="thin"/>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color indexed="8"/>
      </left>
      <right/>
      <top/>
      <bottom style="thin">
        <color indexed="8"/>
      </bottom>
    </border>
    <border>
      <left/>
      <right/>
      <top/>
      <bottom style="thin">
        <color indexed="8"/>
      </bottom>
    </border>
    <border>
      <left style="thin">
        <color indexed="8"/>
      </left>
      <right/>
      <top style="medium">
        <color indexed="8"/>
      </top>
      <bottom/>
    </border>
    <border>
      <left/>
      <right style="thin">
        <color indexed="8"/>
      </right>
      <top style="medium">
        <color indexed="8"/>
      </top>
      <bottom/>
    </border>
    <border>
      <left style="thin">
        <color indexed="8"/>
      </left>
      <right>
        <color indexed="63"/>
      </right>
      <top/>
      <bottom style="thin"/>
    </border>
    <border>
      <left>
        <color indexed="63"/>
      </left>
      <right>
        <color indexed="63"/>
      </right>
      <top/>
      <bottom style="thin"/>
    </border>
    <border>
      <left>
        <color indexed="63"/>
      </left>
      <right style="thin">
        <color indexed="8"/>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31" borderId="7" applyNumberFormat="0" applyFont="0" applyAlignment="0" applyProtection="0"/>
    <xf numFmtId="0" fontId="35" fillId="32" borderId="0" applyNumberFormat="0" applyBorder="0" applyAlignment="0" applyProtection="0"/>
    <xf numFmtId="9" fontId="0" fillId="0" borderId="0" applyFont="0" applyFill="0" applyBorder="0" applyAlignment="0" applyProtection="0"/>
    <xf numFmtId="0" fontId="24" fillId="0" borderId="0">
      <alignment/>
      <protection/>
    </xf>
    <xf numFmtId="0" fontId="0" fillId="0" borderId="0">
      <alignment/>
      <protection/>
    </xf>
    <xf numFmtId="0" fontId="36" fillId="0" borderId="0" applyNumberFormat="0" applyFill="0" applyBorder="0" applyAlignment="0" applyProtection="0"/>
    <xf numFmtId="0" fontId="37" fillId="0" borderId="8" applyNumberFormat="0" applyFill="0" applyAlignment="0" applyProtection="0"/>
    <xf numFmtId="0" fontId="3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154">
    <xf numFmtId="0" fontId="0" fillId="0" borderId="0" xfId="0" applyAlignment="1">
      <alignment/>
    </xf>
    <xf numFmtId="164" fontId="0" fillId="0" borderId="10" xfId="0" applyNumberFormat="1" applyFill="1" applyBorder="1" applyAlignment="1">
      <alignment horizontal="right"/>
    </xf>
    <xf numFmtId="164" fontId="0" fillId="0" borderId="0" xfId="0" applyNumberFormat="1" applyFill="1" applyBorder="1" applyAlignment="1">
      <alignment horizontal="right"/>
    </xf>
    <xf numFmtId="164" fontId="0" fillId="0" borderId="0" xfId="0" applyNumberFormat="1" applyFill="1" applyAlignment="1">
      <alignment horizontal="right"/>
    </xf>
    <xf numFmtId="164" fontId="3" fillId="0" borderId="11" xfId="0" applyNumberFormat="1" applyFont="1" applyFill="1" applyBorder="1" applyAlignment="1">
      <alignment horizontal="right"/>
    </xf>
    <xf numFmtId="164" fontId="3" fillId="0" borderId="12" xfId="0" applyNumberFormat="1" applyFont="1" applyFill="1" applyBorder="1" applyAlignment="1">
      <alignment horizontal="right"/>
    </xf>
    <xf numFmtId="164" fontId="3" fillId="0" borderId="10" xfId="0" applyNumberFormat="1" applyFont="1" applyFill="1" applyBorder="1" applyAlignment="1">
      <alignment horizontal="right"/>
    </xf>
    <xf numFmtId="164" fontId="3" fillId="0" borderId="0" xfId="0" applyNumberFormat="1" applyFont="1" applyFill="1" applyBorder="1" applyAlignment="1">
      <alignment horizontal="right"/>
    </xf>
    <xf numFmtId="164" fontId="0" fillId="0" borderId="11" xfId="0" applyNumberFormat="1" applyFill="1" applyBorder="1" applyAlignment="1">
      <alignment horizontal="right"/>
    </xf>
    <xf numFmtId="164" fontId="0" fillId="0" borderId="12" xfId="0" applyNumberFormat="1" applyFill="1" applyBorder="1" applyAlignment="1">
      <alignment horizontal="right"/>
    </xf>
    <xf numFmtId="0" fontId="3" fillId="0" borderId="0" xfId="0" applyFont="1" applyFill="1" applyBorder="1" applyAlignment="1">
      <alignment horizontal="right"/>
    </xf>
    <xf numFmtId="0" fontId="3" fillId="0" borderId="0" xfId="55" applyFont="1" applyFill="1" applyBorder="1" applyAlignment="1">
      <alignment horizontal="right"/>
      <protection/>
    </xf>
    <xf numFmtId="0" fontId="3" fillId="0" borderId="0" xfId="0" applyFont="1" applyFill="1" applyBorder="1" applyAlignment="1">
      <alignment/>
    </xf>
    <xf numFmtId="0" fontId="0" fillId="0" borderId="0" xfId="0" applyFill="1" applyBorder="1" applyAlignment="1">
      <alignment/>
    </xf>
    <xf numFmtId="0" fontId="0" fillId="0" borderId="0" xfId="55" applyFill="1">
      <alignment/>
      <protection/>
    </xf>
    <xf numFmtId="0" fontId="3" fillId="0" borderId="13" xfId="0" applyFont="1" applyFill="1" applyBorder="1" applyAlignment="1">
      <alignment/>
    </xf>
    <xf numFmtId="0" fontId="0" fillId="0" borderId="0" xfId="55" applyFill="1" applyBorder="1">
      <alignment/>
      <protection/>
    </xf>
    <xf numFmtId="0" fontId="2" fillId="0" borderId="0" xfId="0" applyFont="1" applyFill="1" applyBorder="1" applyAlignment="1">
      <alignment/>
    </xf>
    <xf numFmtId="0" fontId="3" fillId="0" borderId="0" xfId="55" applyFont="1" applyFill="1" applyBorder="1" applyAlignment="1">
      <alignment horizontal="center"/>
      <protection/>
    </xf>
    <xf numFmtId="0" fontId="0" fillId="0" borderId="14"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14" xfId="0" applyFont="1" applyFill="1" applyBorder="1" applyAlignment="1">
      <alignment horizontal="centerContinuous"/>
    </xf>
    <xf numFmtId="0" fontId="0" fillId="0" borderId="0" xfId="55" applyFont="1" applyFill="1">
      <alignment/>
      <protection/>
    </xf>
    <xf numFmtId="0" fontId="0" fillId="0" borderId="0" xfId="0" applyFont="1" applyFill="1" applyBorder="1" applyAlignment="1">
      <alignment/>
    </xf>
    <xf numFmtId="0" fontId="0" fillId="0" borderId="10" xfId="0" applyFont="1" applyFill="1" applyBorder="1" applyAlignment="1">
      <alignment horizontal="centerContinuous"/>
    </xf>
    <xf numFmtId="0" fontId="0" fillId="0" borderId="0" xfId="0" applyFont="1" applyFill="1" applyBorder="1" applyAlignment="1">
      <alignment horizontal="centerContinuous"/>
    </xf>
    <xf numFmtId="0" fontId="0" fillId="0" borderId="10" xfId="0" applyFont="1" applyFill="1" applyBorder="1" applyAlignment="1">
      <alignment/>
    </xf>
    <xf numFmtId="0" fontId="0" fillId="0" borderId="0" xfId="0" applyFont="1" applyFill="1" applyBorder="1" applyAlignment="1">
      <alignment horizontal="right"/>
    </xf>
    <xf numFmtId="0" fontId="0" fillId="0" borderId="0" xfId="55" applyFont="1" applyFill="1" applyBorder="1">
      <alignment/>
      <protection/>
    </xf>
    <xf numFmtId="0" fontId="0" fillId="0" borderId="17" xfId="0" applyFont="1" applyFill="1" applyBorder="1" applyAlignment="1">
      <alignment/>
    </xf>
    <xf numFmtId="0" fontId="0" fillId="0" borderId="18" xfId="0" applyFont="1" applyFill="1" applyBorder="1" applyAlignment="1">
      <alignment horizontal="right"/>
    </xf>
    <xf numFmtId="0" fontId="0" fillId="0" borderId="19" xfId="0" applyFont="1" applyFill="1" applyBorder="1" applyAlignment="1">
      <alignment horizontal="right"/>
    </xf>
    <xf numFmtId="0" fontId="3" fillId="0" borderId="12" xfId="0" applyFont="1" applyFill="1" applyBorder="1" applyAlignment="1">
      <alignment/>
    </xf>
    <xf numFmtId="0" fontId="0" fillId="0" borderId="10" xfId="0" applyFont="1" applyFill="1" applyBorder="1" applyAlignment="1">
      <alignment horizontal="right"/>
    </xf>
    <xf numFmtId="0" fontId="4" fillId="0" borderId="0" xfId="55" applyFont="1" applyFill="1">
      <alignment/>
      <protection/>
    </xf>
    <xf numFmtId="0" fontId="5" fillId="0" borderId="0" xfId="0" applyFont="1" applyAlignment="1">
      <alignment/>
    </xf>
    <xf numFmtId="0" fontId="6" fillId="0" borderId="0" xfId="55" applyFont="1" applyFill="1" applyBorder="1">
      <alignment/>
      <protection/>
    </xf>
    <xf numFmtId="164" fontId="0" fillId="0" borderId="20" xfId="0" applyNumberFormat="1" applyFill="1" applyBorder="1" applyAlignment="1">
      <alignment horizontal="right"/>
    </xf>
    <xf numFmtId="164" fontId="0" fillId="0" borderId="21" xfId="0" applyNumberFormat="1" applyFill="1" applyBorder="1" applyAlignment="1">
      <alignment horizontal="right"/>
    </xf>
    <xf numFmtId="0" fontId="0" fillId="0" borderId="0" xfId="55" applyFont="1" applyFill="1">
      <alignment/>
      <protection/>
    </xf>
    <xf numFmtId="0" fontId="0" fillId="0" borderId="16" xfId="0" applyFont="1" applyFill="1" applyBorder="1" applyAlignment="1">
      <alignment horizontal="centerContinuous"/>
    </xf>
    <xf numFmtId="0" fontId="0" fillId="0" borderId="22" xfId="0" applyFont="1" applyFill="1" applyBorder="1" applyAlignment="1">
      <alignment horizontal="centerContinuous"/>
    </xf>
    <xf numFmtId="0" fontId="0" fillId="0" borderId="20" xfId="0" applyFont="1" applyFill="1" applyBorder="1" applyAlignment="1">
      <alignment horizontal="centerContinuous"/>
    </xf>
    <xf numFmtId="0" fontId="0" fillId="0" borderId="21" xfId="0" applyFont="1" applyFill="1" applyBorder="1" applyAlignment="1">
      <alignment horizontal="centerContinuous"/>
    </xf>
    <xf numFmtId="0" fontId="0" fillId="0" borderId="20" xfId="0" applyFont="1" applyFill="1" applyBorder="1" applyAlignment="1">
      <alignment horizontal="right"/>
    </xf>
    <xf numFmtId="0" fontId="0" fillId="0" borderId="21" xfId="0" applyFont="1" applyFill="1" applyBorder="1" applyAlignment="1">
      <alignment horizontal="right"/>
    </xf>
    <xf numFmtId="164" fontId="0" fillId="0" borderId="10" xfId="0" applyNumberFormat="1" applyFill="1" applyBorder="1" applyAlignment="1">
      <alignment/>
    </xf>
    <xf numFmtId="164" fontId="0" fillId="0" borderId="0" xfId="0" applyNumberFormat="1" applyFill="1" applyBorder="1" applyAlignment="1">
      <alignment/>
    </xf>
    <xf numFmtId="0" fontId="0" fillId="0" borderId="0" xfId="0" applyFill="1" applyAlignment="1">
      <alignment/>
    </xf>
    <xf numFmtId="164" fontId="0" fillId="0" borderId="0" xfId="0" applyNumberFormat="1" applyFill="1" applyAlignment="1">
      <alignment/>
    </xf>
    <xf numFmtId="164" fontId="3" fillId="0" borderId="23" xfId="0" applyNumberFormat="1" applyFont="1" applyFill="1" applyBorder="1" applyAlignment="1">
      <alignment horizontal="right"/>
    </xf>
    <xf numFmtId="164" fontId="3" fillId="0" borderId="13" xfId="0" applyNumberFormat="1" applyFont="1" applyFill="1" applyBorder="1" applyAlignment="1">
      <alignment horizontal="right"/>
    </xf>
    <xf numFmtId="164" fontId="3" fillId="0" borderId="20" xfId="0" applyNumberFormat="1" applyFont="1" applyFill="1" applyBorder="1" applyAlignment="1">
      <alignment horizontal="right"/>
    </xf>
    <xf numFmtId="164" fontId="3" fillId="0" borderId="21" xfId="0" applyNumberFormat="1" applyFont="1" applyFill="1" applyBorder="1" applyAlignment="1">
      <alignment horizontal="right"/>
    </xf>
    <xf numFmtId="0" fontId="3" fillId="0" borderId="0" xfId="0" applyFont="1" applyFill="1" applyAlignment="1">
      <alignment horizontal="right"/>
    </xf>
    <xf numFmtId="0" fontId="3" fillId="0" borderId="0" xfId="55" applyFont="1" applyFill="1" applyAlignment="1">
      <alignment horizontal="right"/>
      <protection/>
    </xf>
    <xf numFmtId="164" fontId="0" fillId="0" borderId="23" xfId="0" applyNumberFormat="1" applyFill="1" applyBorder="1" applyAlignment="1">
      <alignment horizontal="right"/>
    </xf>
    <xf numFmtId="164" fontId="0" fillId="0" borderId="13" xfId="0" applyNumberFormat="1" applyFill="1" applyBorder="1" applyAlignment="1">
      <alignment horizontal="right"/>
    </xf>
    <xf numFmtId="164" fontId="0" fillId="0" borderId="11" xfId="0" applyNumberFormat="1" applyFill="1" applyBorder="1" applyAlignment="1">
      <alignment/>
    </xf>
    <xf numFmtId="164" fontId="0" fillId="0" borderId="12" xfId="0" applyNumberFormat="1" applyFill="1" applyBorder="1" applyAlignment="1">
      <alignment/>
    </xf>
    <xf numFmtId="0" fontId="3" fillId="0" borderId="0" xfId="0" applyFont="1" applyFill="1" applyBorder="1" applyAlignment="1">
      <alignment horizontal="center"/>
    </xf>
    <xf numFmtId="0" fontId="0" fillId="0" borderId="24"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17" xfId="0" applyFill="1" applyBorder="1" applyAlignment="1">
      <alignment horizontal="right"/>
    </xf>
    <xf numFmtId="0" fontId="0" fillId="0" borderId="25" xfId="0" applyFill="1" applyBorder="1" applyAlignment="1">
      <alignment horizontal="right"/>
    </xf>
    <xf numFmtId="0" fontId="0" fillId="0" borderId="26" xfId="0" applyFill="1" applyBorder="1" applyAlignment="1">
      <alignment horizontal="right"/>
    </xf>
    <xf numFmtId="0" fontId="0" fillId="0" borderId="27" xfId="0" applyFill="1" applyBorder="1" applyAlignment="1">
      <alignment horizontal="right"/>
    </xf>
    <xf numFmtId="0" fontId="0" fillId="0" borderId="0" xfId="0" applyFill="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0" xfId="0" applyFill="1" applyBorder="1" applyAlignment="1">
      <alignment horizontal="right"/>
    </xf>
    <xf numFmtId="0" fontId="0" fillId="0" borderId="21" xfId="0" applyFill="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14" xfId="0" applyFill="1" applyBorder="1" applyAlignment="1">
      <alignment/>
    </xf>
    <xf numFmtId="0" fontId="0" fillId="0" borderId="0" xfId="0" applyFont="1" applyAlignment="1">
      <alignment/>
    </xf>
    <xf numFmtId="0" fontId="0" fillId="0" borderId="28" xfId="0" applyFont="1" applyFill="1" applyBorder="1" applyAlignment="1">
      <alignment horizontal="centerContinuous"/>
    </xf>
    <xf numFmtId="0" fontId="0" fillId="0" borderId="29" xfId="0" applyFont="1" applyFill="1" applyBorder="1" applyAlignment="1">
      <alignment horizontal="right"/>
    </xf>
    <xf numFmtId="0" fontId="0" fillId="0" borderId="30" xfId="0" applyFont="1" applyFill="1" applyBorder="1" applyAlignment="1">
      <alignment horizontal="right"/>
    </xf>
    <xf numFmtId="164" fontId="0" fillId="0" borderId="29" xfId="0" applyNumberFormat="1" applyFill="1" applyBorder="1" applyAlignment="1">
      <alignment horizontal="right"/>
    </xf>
    <xf numFmtId="164" fontId="3" fillId="0" borderId="31" xfId="0" applyNumberFormat="1" applyFont="1" applyFill="1" applyBorder="1" applyAlignment="1">
      <alignment horizontal="right"/>
    </xf>
    <xf numFmtId="164" fontId="3" fillId="0" borderId="29" xfId="0" applyNumberFormat="1" applyFont="1" applyFill="1" applyBorder="1" applyAlignment="1">
      <alignment horizontal="right"/>
    </xf>
    <xf numFmtId="164" fontId="0" fillId="0" borderId="31" xfId="0" applyNumberFormat="1" applyFill="1" applyBorder="1" applyAlignment="1">
      <alignment horizontal="right"/>
    </xf>
    <xf numFmtId="0" fontId="0" fillId="0" borderId="16" xfId="0" applyFont="1" applyFill="1" applyBorder="1" applyAlignment="1">
      <alignment horizontal="centerContinuous"/>
    </xf>
    <xf numFmtId="0" fontId="0" fillId="0" borderId="32" xfId="0" applyFont="1" applyFill="1" applyBorder="1" applyAlignment="1">
      <alignment horizontal="right"/>
    </xf>
    <xf numFmtId="0" fontId="0" fillId="0" borderId="33" xfId="0" applyFont="1" applyFill="1" applyBorder="1" applyAlignment="1">
      <alignment horizontal="right"/>
    </xf>
    <xf numFmtId="0" fontId="24" fillId="0" borderId="0" xfId="54">
      <alignment/>
      <protection/>
    </xf>
    <xf numFmtId="165" fontId="24" fillId="0" borderId="34" xfId="54" applyNumberFormat="1" applyBorder="1">
      <alignment/>
      <protection/>
    </xf>
    <xf numFmtId="3" fontId="24" fillId="0" borderId="34" xfId="54" applyNumberFormat="1" applyBorder="1">
      <alignment/>
      <protection/>
    </xf>
    <xf numFmtId="0" fontId="24" fillId="0" borderId="0" xfId="54" applyAlignment="1">
      <alignment horizontal="center"/>
      <protection/>
    </xf>
    <xf numFmtId="0" fontId="24" fillId="0" borderId="0" xfId="54" applyAlignment="1">
      <alignment horizontal="right"/>
      <protection/>
    </xf>
    <xf numFmtId="165" fontId="24" fillId="0" borderId="34" xfId="54" applyNumberFormat="1" applyBorder="1" applyAlignment="1">
      <alignment horizontal="right"/>
      <protection/>
    </xf>
    <xf numFmtId="3" fontId="24" fillId="0" borderId="34" xfId="54" applyNumberFormat="1" applyBorder="1" applyAlignment="1">
      <alignment horizontal="right"/>
      <protection/>
    </xf>
    <xf numFmtId="0" fontId="0" fillId="0" borderId="0" xfId="55" applyFont="1" applyFill="1" applyBorder="1">
      <alignment/>
      <protection/>
    </xf>
    <xf numFmtId="0" fontId="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horizontal="right"/>
    </xf>
    <xf numFmtId="0" fontId="0" fillId="0" borderId="21" xfId="0" applyFont="1" applyFill="1" applyBorder="1" applyAlignment="1">
      <alignment horizontal="right"/>
    </xf>
    <xf numFmtId="0" fontId="0" fillId="0" borderId="20" xfId="0" applyFont="1" applyFill="1" applyBorder="1" applyAlignment="1">
      <alignment horizontal="right"/>
    </xf>
    <xf numFmtId="0" fontId="3" fillId="0" borderId="21" xfId="0" applyFont="1" applyFill="1" applyBorder="1" applyAlignment="1">
      <alignment/>
    </xf>
    <xf numFmtId="0" fontId="0" fillId="0" borderId="19" xfId="0" applyFont="1" applyFill="1" applyBorder="1" applyAlignment="1">
      <alignment horizontal="right"/>
    </xf>
    <xf numFmtId="0" fontId="0" fillId="0" borderId="18" xfId="0" applyFont="1" applyFill="1" applyBorder="1" applyAlignment="1">
      <alignment horizontal="right"/>
    </xf>
    <xf numFmtId="0" fontId="0" fillId="0" borderId="33" xfId="0" applyFont="1" applyFill="1" applyBorder="1" applyAlignment="1">
      <alignment horizontal="right"/>
    </xf>
    <xf numFmtId="0" fontId="0" fillId="0" borderId="32"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horizontal="centerContinuous"/>
    </xf>
    <xf numFmtId="0" fontId="0" fillId="0" borderId="10" xfId="0" applyFont="1" applyFill="1" applyBorder="1" applyAlignment="1">
      <alignment horizontal="centerContinuous"/>
    </xf>
    <xf numFmtId="0" fontId="0" fillId="0" borderId="14" xfId="0" applyFont="1" applyFill="1" applyBorder="1" applyAlignment="1">
      <alignment horizontal="centerContinuous"/>
    </xf>
    <xf numFmtId="0" fontId="0" fillId="0" borderId="16" xfId="0" applyFont="1" applyFill="1" applyBorder="1" applyAlignment="1">
      <alignment horizontal="centerContinuous"/>
    </xf>
    <xf numFmtId="0" fontId="0" fillId="0" borderId="15" xfId="0" applyFont="1" applyFill="1" applyBorder="1" applyAlignment="1">
      <alignment horizontal="centerContinuous"/>
    </xf>
    <xf numFmtId="0" fontId="0" fillId="0" borderId="14" xfId="0" applyFont="1" applyFill="1" applyBorder="1" applyAlignment="1">
      <alignment/>
    </xf>
    <xf numFmtId="0" fontId="24" fillId="0" borderId="35" xfId="54" applyBorder="1" applyAlignment="1">
      <alignment horizontal="center" wrapText="1"/>
      <protection/>
    </xf>
    <xf numFmtId="0" fontId="24" fillId="0" borderId="36" xfId="54" applyBorder="1" applyAlignment="1">
      <alignment horizontal="center" wrapText="1"/>
      <protection/>
    </xf>
    <xf numFmtId="3" fontId="24" fillId="0" borderId="32" xfId="54" applyNumberFormat="1" applyBorder="1">
      <alignment/>
      <protection/>
    </xf>
    <xf numFmtId="165" fontId="24" fillId="0" borderId="32" xfId="54" applyNumberFormat="1" applyBorder="1">
      <alignment/>
      <protection/>
    </xf>
    <xf numFmtId="0" fontId="24" fillId="0" borderId="0" xfId="54" applyBorder="1">
      <alignment/>
      <protection/>
    </xf>
    <xf numFmtId="0" fontId="24" fillId="0" borderId="37" xfId="54" applyBorder="1" applyAlignment="1">
      <alignment horizontal="center" wrapText="1"/>
      <protection/>
    </xf>
    <xf numFmtId="3" fontId="24" fillId="0" borderId="19" xfId="54" applyNumberFormat="1" applyBorder="1">
      <alignment/>
      <protection/>
    </xf>
    <xf numFmtId="165" fontId="24" fillId="0" borderId="19" xfId="54" applyNumberFormat="1" applyBorder="1">
      <alignment/>
      <protection/>
    </xf>
    <xf numFmtId="0" fontId="41" fillId="0" borderId="0" xfId="54" applyFont="1" applyBorder="1">
      <alignment/>
      <protection/>
    </xf>
    <xf numFmtId="0" fontId="24" fillId="0" borderId="37" xfId="54" applyBorder="1">
      <alignment/>
      <protection/>
    </xf>
    <xf numFmtId="0" fontId="24" fillId="0" borderId="19" xfId="54" applyBorder="1">
      <alignment/>
      <protection/>
    </xf>
    <xf numFmtId="0" fontId="24" fillId="0" borderId="30" xfId="54" applyBorder="1">
      <alignment/>
      <protection/>
    </xf>
    <xf numFmtId="0" fontId="24" fillId="0" borderId="30" xfId="54" applyBorder="1" applyAlignment="1">
      <alignment horizontal="left"/>
      <protection/>
    </xf>
    <xf numFmtId="0" fontId="24" fillId="0" borderId="0" xfId="54" applyBorder="1" applyAlignment="1">
      <alignment horizontal="center"/>
      <protection/>
    </xf>
    <xf numFmtId="3" fontId="24" fillId="0" borderId="32" xfId="54" applyNumberFormat="1" applyBorder="1" applyAlignment="1">
      <alignment horizontal="right"/>
      <protection/>
    </xf>
    <xf numFmtId="165" fontId="24" fillId="0" borderId="32" xfId="54" applyNumberFormat="1" applyBorder="1" applyAlignment="1">
      <alignment horizontal="right"/>
      <protection/>
    </xf>
    <xf numFmtId="0" fontId="24" fillId="0" borderId="38" xfId="54" applyBorder="1">
      <alignment/>
      <protection/>
    </xf>
    <xf numFmtId="0" fontId="3" fillId="0" borderId="0" xfId="0" applyFont="1" applyAlignment="1">
      <alignment/>
    </xf>
    <xf numFmtId="0" fontId="0" fillId="0" borderId="0" xfId="0" applyFill="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xf>
    <xf numFmtId="0" fontId="0" fillId="0" borderId="15" xfId="0" applyFill="1" applyBorder="1" applyAlignment="1">
      <alignment horizontal="center"/>
    </xf>
    <xf numFmtId="0" fontId="0" fillId="0" borderId="14" xfId="0" applyFill="1" applyBorder="1" applyAlignment="1">
      <alignment horizontal="center"/>
    </xf>
    <xf numFmtId="0" fontId="0" fillId="0" borderId="22" xfId="0" applyFill="1" applyBorder="1" applyAlignment="1">
      <alignment horizontal="center"/>
    </xf>
    <xf numFmtId="0" fontId="3" fillId="0" borderId="0" xfId="0" applyFont="1"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7" xfId="0" applyFill="1" applyBorder="1" applyAlignment="1">
      <alignment horizontal="center"/>
    </xf>
    <xf numFmtId="0" fontId="0" fillId="0" borderId="41" xfId="0" applyFill="1" applyBorder="1" applyAlignment="1">
      <alignment horizontal="center"/>
    </xf>
    <xf numFmtId="0" fontId="0" fillId="0" borderId="24" xfId="0" applyFill="1" applyBorder="1" applyAlignment="1">
      <alignment horizontal="center"/>
    </xf>
    <xf numFmtId="0" fontId="0" fillId="0" borderId="42" xfId="0" applyFill="1" applyBorder="1" applyAlignment="1">
      <alignment horizontal="center"/>
    </xf>
    <xf numFmtId="0" fontId="3" fillId="0" borderId="0" xfId="55" applyFont="1" applyFill="1" applyBorder="1" applyAlignment="1">
      <alignment horizontal="center"/>
      <protection/>
    </xf>
    <xf numFmtId="0" fontId="0" fillId="0" borderId="15"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0" fillId="0" borderId="45" xfId="0" applyFont="1" applyFill="1" applyBorder="1" applyAlignment="1">
      <alignment horizontal="center"/>
    </xf>
    <xf numFmtId="0" fontId="37" fillId="0" borderId="0" xfId="54" applyFont="1" applyAlignment="1">
      <alignment horizontal="center"/>
      <protection/>
    </xf>
    <xf numFmtId="0" fontId="24" fillId="0" borderId="0" xfId="54" applyAlignment="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_statjbbasis1"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4" sqref="A14"/>
    </sheetView>
  </sheetViews>
  <sheetFormatPr defaultColWidth="9.140625" defaultRowHeight="12.75"/>
  <cols>
    <col min="1" max="1" width="11.421875" style="0" customWidth="1"/>
  </cols>
  <sheetData>
    <row r="1" ht="15">
      <c r="A1" s="36" t="s">
        <v>39</v>
      </c>
    </row>
    <row r="3" spans="1:2" ht="12.75">
      <c r="A3" s="77" t="s">
        <v>73</v>
      </c>
      <c r="B3" t="s">
        <v>40</v>
      </c>
    </row>
    <row r="4" spans="1:2" ht="12.75">
      <c r="A4" s="77" t="s">
        <v>74</v>
      </c>
      <c r="B4" t="s">
        <v>41</v>
      </c>
    </row>
    <row r="5" spans="1:2" ht="12.75">
      <c r="A5" s="77" t="s">
        <v>75</v>
      </c>
      <c r="B5" t="s">
        <v>42</v>
      </c>
    </row>
    <row r="6" spans="1:2" ht="12.75">
      <c r="A6" s="77" t="s">
        <v>76</v>
      </c>
      <c r="B6" t="s">
        <v>43</v>
      </c>
    </row>
    <row r="7" ht="12.75">
      <c r="A7" s="77"/>
    </row>
    <row r="8" ht="12.75">
      <c r="A8" s="131" t="s">
        <v>68</v>
      </c>
    </row>
    <row r="9" spans="1:2" ht="12.75">
      <c r="A9" s="77" t="s">
        <v>77</v>
      </c>
      <c r="B9" t="s">
        <v>40</v>
      </c>
    </row>
    <row r="10" spans="1:2" ht="12.75">
      <c r="A10" s="77" t="s">
        <v>78</v>
      </c>
      <c r="B10" t="s">
        <v>41</v>
      </c>
    </row>
    <row r="11" spans="1:2" ht="12.75">
      <c r="A11" s="77" t="s">
        <v>79</v>
      </c>
      <c r="B11" t="s">
        <v>42</v>
      </c>
    </row>
    <row r="12" spans="1:2" ht="12.75">
      <c r="A12" s="77" t="s">
        <v>80</v>
      </c>
      <c r="B12" t="s">
        <v>43</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2:P27"/>
  <sheetViews>
    <sheetView zoomScalePageLayoutView="0" workbookViewId="0" topLeftCell="A1">
      <selection activeCell="A26" sqref="A26"/>
    </sheetView>
  </sheetViews>
  <sheetFormatPr defaultColWidth="9.140625" defaultRowHeight="12.75"/>
  <cols>
    <col min="1" max="1" width="15.7109375" style="118" customWidth="1"/>
    <col min="2" max="11" width="14.28125" style="91" customWidth="1"/>
    <col min="12" max="12" width="14.28125" style="127" customWidth="1"/>
    <col min="13" max="16384" width="8.8515625" style="88" customWidth="1"/>
  </cols>
  <sheetData>
    <row r="2" spans="1:12" ht="14.25">
      <c r="A2" s="152" t="s">
        <v>72</v>
      </c>
      <c r="B2" s="152"/>
      <c r="C2" s="152"/>
      <c r="D2" s="152"/>
      <c r="E2" s="152"/>
      <c r="F2" s="152"/>
      <c r="G2" s="152"/>
      <c r="H2" s="152"/>
      <c r="I2" s="152"/>
      <c r="J2" s="152"/>
      <c r="K2" s="152"/>
      <c r="L2" s="152"/>
    </row>
    <row r="3" ht="15" thickBot="1">
      <c r="A3" s="122"/>
    </row>
    <row r="4" spans="1:12" ht="43.5" customHeight="1">
      <c r="A4" s="130"/>
      <c r="B4" s="114" t="s">
        <v>61</v>
      </c>
      <c r="C4" s="114" t="s">
        <v>60</v>
      </c>
      <c r="D4" s="114" t="s">
        <v>59</v>
      </c>
      <c r="E4" s="114" t="s">
        <v>58</v>
      </c>
      <c r="F4" s="114" t="s">
        <v>57</v>
      </c>
      <c r="G4" s="114" t="s">
        <v>56</v>
      </c>
      <c r="H4" s="114" t="s">
        <v>55</v>
      </c>
      <c r="I4" s="114" t="s">
        <v>54</v>
      </c>
      <c r="J4" s="114" t="s">
        <v>10</v>
      </c>
      <c r="K4" s="114" t="s">
        <v>62</v>
      </c>
      <c r="L4" s="115" t="s">
        <v>23</v>
      </c>
    </row>
    <row r="5" spans="1:15" ht="14.25">
      <c r="A5" s="125" t="s">
        <v>53</v>
      </c>
      <c r="B5" s="94">
        <v>14892</v>
      </c>
      <c r="C5" s="94">
        <v>81</v>
      </c>
      <c r="D5" s="94">
        <v>6</v>
      </c>
      <c r="E5" s="94">
        <v>908</v>
      </c>
      <c r="F5" s="94">
        <v>10</v>
      </c>
      <c r="G5" s="94">
        <v>0</v>
      </c>
      <c r="H5" s="94">
        <v>2537</v>
      </c>
      <c r="I5" s="94">
        <v>0</v>
      </c>
      <c r="J5" s="94">
        <v>113</v>
      </c>
      <c r="K5" s="94">
        <v>0</v>
      </c>
      <c r="L5" s="128">
        <v>18548</v>
      </c>
      <c r="M5" s="91"/>
      <c r="N5" s="91"/>
      <c r="O5" s="91"/>
    </row>
    <row r="6" spans="1:16" ht="14.25">
      <c r="A6" s="125" t="s">
        <v>52</v>
      </c>
      <c r="B6" s="94">
        <v>15180</v>
      </c>
      <c r="C6" s="94">
        <v>103</v>
      </c>
      <c r="D6" s="94">
        <v>6</v>
      </c>
      <c r="E6" s="94">
        <v>1019</v>
      </c>
      <c r="F6" s="94">
        <v>8</v>
      </c>
      <c r="G6" s="94">
        <v>0</v>
      </c>
      <c r="H6" s="94">
        <v>2570</v>
      </c>
      <c r="I6" s="94">
        <v>85</v>
      </c>
      <c r="J6" s="94">
        <v>44</v>
      </c>
      <c r="K6" s="94">
        <v>0</v>
      </c>
      <c r="L6" s="128">
        <v>19015</v>
      </c>
      <c r="M6" s="91"/>
      <c r="N6" s="91"/>
      <c r="O6" s="91"/>
      <c r="P6" s="91"/>
    </row>
    <row r="7" spans="1:14" ht="14.25">
      <c r="A7" s="125" t="s">
        <v>51</v>
      </c>
      <c r="B7" s="94">
        <v>15465</v>
      </c>
      <c r="C7" s="94">
        <v>118</v>
      </c>
      <c r="D7" s="94">
        <v>6</v>
      </c>
      <c r="E7" s="94">
        <v>1130</v>
      </c>
      <c r="F7" s="94">
        <v>11</v>
      </c>
      <c r="G7" s="94">
        <v>0</v>
      </c>
      <c r="H7" s="94">
        <v>2648</v>
      </c>
      <c r="I7" s="94">
        <v>89</v>
      </c>
      <c r="J7" s="94">
        <v>20</v>
      </c>
      <c r="K7" s="94">
        <v>0</v>
      </c>
      <c r="L7" s="128">
        <v>19487</v>
      </c>
      <c r="M7" s="91"/>
      <c r="N7" s="91"/>
    </row>
    <row r="8" spans="1:13" ht="14.25">
      <c r="A8" s="125" t="s">
        <v>50</v>
      </c>
      <c r="B8" s="94">
        <v>15677</v>
      </c>
      <c r="C8" s="94">
        <v>120</v>
      </c>
      <c r="D8" s="94">
        <v>6</v>
      </c>
      <c r="E8" s="94">
        <v>1235</v>
      </c>
      <c r="F8" s="94">
        <v>16</v>
      </c>
      <c r="G8" s="94">
        <v>1</v>
      </c>
      <c r="H8" s="94">
        <v>2662</v>
      </c>
      <c r="I8" s="94">
        <v>94</v>
      </c>
      <c r="J8" s="94">
        <v>23</v>
      </c>
      <c r="K8" s="94">
        <v>1</v>
      </c>
      <c r="L8" s="128">
        <v>19835</v>
      </c>
      <c r="M8" s="92"/>
    </row>
    <row r="9" spans="1:15" ht="14.25">
      <c r="A9" s="125" t="s">
        <v>49</v>
      </c>
      <c r="B9" s="94">
        <v>15783</v>
      </c>
      <c r="C9" s="94">
        <v>141</v>
      </c>
      <c r="D9" s="94">
        <v>2</v>
      </c>
      <c r="E9" s="94">
        <v>1343</v>
      </c>
      <c r="F9" s="94">
        <v>17</v>
      </c>
      <c r="G9" s="94">
        <v>0</v>
      </c>
      <c r="H9" s="94">
        <v>2762</v>
      </c>
      <c r="I9" s="94">
        <v>93</v>
      </c>
      <c r="J9" s="94">
        <v>36</v>
      </c>
      <c r="K9" s="94">
        <v>0</v>
      </c>
      <c r="L9" s="128">
        <v>20177</v>
      </c>
      <c r="M9" s="91"/>
      <c r="N9" s="91"/>
      <c r="O9" s="91"/>
    </row>
    <row r="10" spans="1:14" ht="14.25">
      <c r="A10" s="125" t="s">
        <v>48</v>
      </c>
      <c r="B10" s="94">
        <v>16010</v>
      </c>
      <c r="C10" s="94">
        <v>141</v>
      </c>
      <c r="D10" s="94">
        <v>2</v>
      </c>
      <c r="E10" s="94">
        <v>1381</v>
      </c>
      <c r="F10" s="94">
        <v>24</v>
      </c>
      <c r="G10" s="94">
        <v>0</v>
      </c>
      <c r="H10" s="94">
        <v>2807</v>
      </c>
      <c r="I10" s="94">
        <v>99</v>
      </c>
      <c r="J10" s="94">
        <v>31</v>
      </c>
      <c r="K10" s="94">
        <v>0</v>
      </c>
      <c r="L10" s="128">
        <v>20495</v>
      </c>
      <c r="M10" s="91"/>
      <c r="N10" s="91"/>
    </row>
    <row r="11" spans="1:14" ht="14.25">
      <c r="A11" s="125" t="s">
        <v>47</v>
      </c>
      <c r="B11" s="94">
        <v>16118</v>
      </c>
      <c r="C11" s="94">
        <v>127</v>
      </c>
      <c r="D11" s="94">
        <v>2</v>
      </c>
      <c r="E11" s="94">
        <v>1422</v>
      </c>
      <c r="F11" s="94">
        <v>32</v>
      </c>
      <c r="G11" s="94">
        <v>0</v>
      </c>
      <c r="H11" s="94">
        <v>2800</v>
      </c>
      <c r="I11" s="94">
        <v>106</v>
      </c>
      <c r="J11" s="94">
        <v>54</v>
      </c>
      <c r="K11" s="94">
        <v>0</v>
      </c>
      <c r="L11" s="128">
        <v>20661</v>
      </c>
      <c r="M11" s="91"/>
      <c r="N11" s="91"/>
    </row>
    <row r="12" spans="1:13" ht="14.25">
      <c r="A12" s="125" t="s">
        <v>46</v>
      </c>
      <c r="B12" s="94">
        <v>15868</v>
      </c>
      <c r="C12" s="94">
        <v>136</v>
      </c>
      <c r="D12" s="94">
        <v>2</v>
      </c>
      <c r="E12" s="94">
        <v>1391</v>
      </c>
      <c r="F12" s="94">
        <v>34</v>
      </c>
      <c r="G12" s="94">
        <v>0</v>
      </c>
      <c r="H12" s="94">
        <v>2771</v>
      </c>
      <c r="I12" s="94">
        <v>107</v>
      </c>
      <c r="J12" s="94">
        <v>24</v>
      </c>
      <c r="K12" s="94">
        <v>0</v>
      </c>
      <c r="L12" s="128">
        <v>20333</v>
      </c>
      <c r="M12" s="91"/>
    </row>
    <row r="13" spans="1:13" ht="14.25">
      <c r="A13" s="125" t="s">
        <v>82</v>
      </c>
      <c r="B13" s="94">
        <v>15675</v>
      </c>
      <c r="C13" s="94">
        <v>149</v>
      </c>
      <c r="D13" s="94">
        <v>3</v>
      </c>
      <c r="E13" s="94">
        <v>1431</v>
      </c>
      <c r="F13" s="94">
        <v>32</v>
      </c>
      <c r="G13" s="94">
        <v>1</v>
      </c>
      <c r="H13" s="94">
        <v>2705</v>
      </c>
      <c r="I13" s="94">
        <v>106</v>
      </c>
      <c r="J13" s="94">
        <v>28</v>
      </c>
      <c r="K13" s="94">
        <v>0</v>
      </c>
      <c r="L13" s="128">
        <v>20130</v>
      </c>
      <c r="M13" s="91"/>
    </row>
    <row r="14" ht="15" thickBot="1"/>
    <row r="15" spans="1:12" ht="44.25" customHeight="1">
      <c r="A15" s="130"/>
      <c r="B15" s="114" t="s">
        <v>61</v>
      </c>
      <c r="C15" s="114" t="s">
        <v>60</v>
      </c>
      <c r="D15" s="114" t="s">
        <v>59</v>
      </c>
      <c r="E15" s="114" t="s">
        <v>58</v>
      </c>
      <c r="F15" s="114" t="s">
        <v>57</v>
      </c>
      <c r="G15" s="114" t="s">
        <v>56</v>
      </c>
      <c r="H15" s="114" t="s">
        <v>55</v>
      </c>
      <c r="I15" s="114" t="s">
        <v>54</v>
      </c>
      <c r="J15" s="114" t="s">
        <v>10</v>
      </c>
      <c r="K15" s="114" t="s">
        <v>62</v>
      </c>
      <c r="L15" s="115" t="s">
        <v>23</v>
      </c>
    </row>
    <row r="16" spans="1:15" ht="14.25">
      <c r="A16" s="125" t="s">
        <v>53</v>
      </c>
      <c r="B16" s="93">
        <f aca="true" t="shared" si="0" ref="B16:L16">B5/$L5</f>
        <v>0.8028897994392926</v>
      </c>
      <c r="C16" s="93">
        <f t="shared" si="0"/>
        <v>0.004367047660125081</v>
      </c>
      <c r="D16" s="93">
        <f t="shared" si="0"/>
        <v>0.0003234850118611171</v>
      </c>
      <c r="E16" s="93">
        <f t="shared" si="0"/>
        <v>0.048954065128315724</v>
      </c>
      <c r="F16" s="93">
        <f t="shared" si="0"/>
        <v>0.0005391416864351952</v>
      </c>
      <c r="G16" s="93">
        <f t="shared" si="0"/>
        <v>0</v>
      </c>
      <c r="H16" s="93">
        <f t="shared" si="0"/>
        <v>0.136780245848609</v>
      </c>
      <c r="I16" s="93">
        <f t="shared" si="0"/>
        <v>0</v>
      </c>
      <c r="J16" s="93">
        <f t="shared" si="0"/>
        <v>0.006092301056717706</v>
      </c>
      <c r="K16" s="93">
        <f t="shared" si="0"/>
        <v>0</v>
      </c>
      <c r="L16" s="129">
        <f t="shared" si="0"/>
        <v>1</v>
      </c>
      <c r="M16" s="91"/>
      <c r="N16" s="91"/>
      <c r="O16" s="91"/>
    </row>
    <row r="17" spans="1:16" ht="14.25">
      <c r="A17" s="125" t="s">
        <v>52</v>
      </c>
      <c r="B17" s="93">
        <f aca="true" t="shared" si="1" ref="B17:L17">B6/$L6</f>
        <v>0.7983171180646857</v>
      </c>
      <c r="C17" s="93">
        <f t="shared" si="1"/>
        <v>0.005416776229292664</v>
      </c>
      <c r="D17" s="93">
        <f t="shared" si="1"/>
        <v>0.0003155403628714173</v>
      </c>
      <c r="E17" s="93">
        <f t="shared" si="1"/>
        <v>0.053589271627662374</v>
      </c>
      <c r="F17" s="93">
        <f t="shared" si="1"/>
        <v>0.0004207204838285564</v>
      </c>
      <c r="G17" s="93">
        <f t="shared" si="1"/>
        <v>0</v>
      </c>
      <c r="H17" s="93">
        <f t="shared" si="1"/>
        <v>0.13515645542992374</v>
      </c>
      <c r="I17" s="93">
        <f t="shared" si="1"/>
        <v>0.004470155140678412</v>
      </c>
      <c r="J17" s="93">
        <f t="shared" si="1"/>
        <v>0.0023139626610570604</v>
      </c>
      <c r="K17" s="93">
        <f t="shared" si="1"/>
        <v>0</v>
      </c>
      <c r="L17" s="129">
        <f t="shared" si="1"/>
        <v>1</v>
      </c>
      <c r="M17" s="91"/>
      <c r="N17" s="91"/>
      <c r="O17" s="91"/>
      <c r="P17" s="91"/>
    </row>
    <row r="18" spans="1:14" ht="14.25">
      <c r="A18" s="125" t="s">
        <v>51</v>
      </c>
      <c r="B18" s="93">
        <f aca="true" t="shared" si="2" ref="B18:L18">B7/$L7</f>
        <v>0.793605993739416</v>
      </c>
      <c r="C18" s="93">
        <f t="shared" si="2"/>
        <v>0.006055318930569097</v>
      </c>
      <c r="D18" s="93">
        <f t="shared" si="2"/>
        <v>0.00030789757274080157</v>
      </c>
      <c r="E18" s="93">
        <f t="shared" si="2"/>
        <v>0.057987376199517625</v>
      </c>
      <c r="F18" s="93">
        <f t="shared" si="2"/>
        <v>0.0005644788833581362</v>
      </c>
      <c r="G18" s="93">
        <f t="shared" si="2"/>
        <v>0</v>
      </c>
      <c r="H18" s="93">
        <f t="shared" si="2"/>
        <v>0.13588546210294042</v>
      </c>
      <c r="I18" s="93">
        <f t="shared" si="2"/>
        <v>0.004567147328988557</v>
      </c>
      <c r="J18" s="93">
        <f t="shared" si="2"/>
        <v>0.0010263252424693385</v>
      </c>
      <c r="K18" s="93">
        <f t="shared" si="2"/>
        <v>0</v>
      </c>
      <c r="L18" s="129">
        <f t="shared" si="2"/>
        <v>1</v>
      </c>
      <c r="M18" s="91"/>
      <c r="N18" s="91"/>
    </row>
    <row r="19" spans="1:13" ht="14.25">
      <c r="A19" s="125" t="s">
        <v>50</v>
      </c>
      <c r="B19" s="93">
        <f aca="true" t="shared" si="3" ref="B19:L19">B8/$L8</f>
        <v>0.7903705570960423</v>
      </c>
      <c r="C19" s="93">
        <f t="shared" si="3"/>
        <v>0.00604991177211999</v>
      </c>
      <c r="D19" s="93">
        <f t="shared" si="3"/>
        <v>0.0003024955886059995</v>
      </c>
      <c r="E19" s="93">
        <f t="shared" si="3"/>
        <v>0.06226367532140156</v>
      </c>
      <c r="F19" s="93">
        <f t="shared" si="3"/>
        <v>0.000806654902949332</v>
      </c>
      <c r="G19" s="93">
        <f t="shared" si="3"/>
        <v>5.041593143433325E-05</v>
      </c>
      <c r="H19" s="93">
        <f t="shared" si="3"/>
        <v>0.13420720947819512</v>
      </c>
      <c r="I19" s="93">
        <f t="shared" si="3"/>
        <v>0.004739097554827326</v>
      </c>
      <c r="J19" s="93">
        <f t="shared" si="3"/>
        <v>0.0011595664229896647</v>
      </c>
      <c r="K19" s="93">
        <f t="shared" si="3"/>
        <v>5.041593143433325E-05</v>
      </c>
      <c r="L19" s="129">
        <f t="shared" si="3"/>
        <v>1</v>
      </c>
      <c r="M19" s="92"/>
    </row>
    <row r="20" spans="1:15" ht="14.25">
      <c r="A20" s="125" t="s">
        <v>49</v>
      </c>
      <c r="B20" s="93">
        <f aca="true" t="shared" si="4" ref="B20:L20">B9/$L9</f>
        <v>0.7822272884968033</v>
      </c>
      <c r="C20" s="93">
        <f t="shared" si="4"/>
        <v>0.006988154829756654</v>
      </c>
      <c r="D20" s="93">
        <f t="shared" si="4"/>
        <v>9.912276354264757E-05</v>
      </c>
      <c r="E20" s="93">
        <f t="shared" si="4"/>
        <v>0.06656093571888784</v>
      </c>
      <c r="F20" s="93">
        <f t="shared" si="4"/>
        <v>0.0008425434901125044</v>
      </c>
      <c r="G20" s="93">
        <f t="shared" si="4"/>
        <v>0</v>
      </c>
      <c r="H20" s="93">
        <f t="shared" si="4"/>
        <v>0.1368885364523963</v>
      </c>
      <c r="I20" s="93">
        <f t="shared" si="4"/>
        <v>0.004609208504733112</v>
      </c>
      <c r="J20" s="93">
        <f t="shared" si="4"/>
        <v>0.0017842097437676563</v>
      </c>
      <c r="K20" s="93">
        <f t="shared" si="4"/>
        <v>0</v>
      </c>
      <c r="L20" s="129">
        <f t="shared" si="4"/>
        <v>1</v>
      </c>
      <c r="M20" s="91"/>
      <c r="N20" s="91"/>
      <c r="O20" s="91"/>
    </row>
    <row r="21" spans="1:14" ht="14.25">
      <c r="A21" s="125" t="s">
        <v>48</v>
      </c>
      <c r="B21" s="93">
        <f aca="true" t="shared" si="5" ref="B21:L21">B10/$L10</f>
        <v>0.7811661380824592</v>
      </c>
      <c r="C21" s="93">
        <f t="shared" si="5"/>
        <v>0.006879726762625031</v>
      </c>
      <c r="D21" s="93">
        <f t="shared" si="5"/>
        <v>9.758477677482313E-05</v>
      </c>
      <c r="E21" s="93">
        <f t="shared" si="5"/>
        <v>0.06738228836301537</v>
      </c>
      <c r="F21" s="93">
        <f t="shared" si="5"/>
        <v>0.0011710173212978775</v>
      </c>
      <c r="G21" s="93">
        <f t="shared" si="5"/>
        <v>0</v>
      </c>
      <c r="H21" s="93">
        <f t="shared" si="5"/>
        <v>0.13696023420346426</v>
      </c>
      <c r="I21" s="93">
        <f t="shared" si="5"/>
        <v>0.004830446450353745</v>
      </c>
      <c r="J21" s="93">
        <f t="shared" si="5"/>
        <v>0.0015125640400097584</v>
      </c>
      <c r="K21" s="93">
        <f t="shared" si="5"/>
        <v>0</v>
      </c>
      <c r="L21" s="129">
        <f t="shared" si="5"/>
        <v>1</v>
      </c>
      <c r="M21" s="91"/>
      <c r="N21" s="91"/>
    </row>
    <row r="22" spans="1:14" ht="14.25">
      <c r="A22" s="125" t="s">
        <v>47</v>
      </c>
      <c r="B22" s="93">
        <f aca="true" t="shared" si="6" ref="B22:L22">B11/$L11</f>
        <v>0.7801171288901796</v>
      </c>
      <c r="C22" s="93">
        <f t="shared" si="6"/>
        <v>0.006146846716035042</v>
      </c>
      <c r="D22" s="93">
        <f t="shared" si="6"/>
        <v>9.68007356855912E-05</v>
      </c>
      <c r="E22" s="93">
        <f t="shared" si="6"/>
        <v>0.06882532307245535</v>
      </c>
      <c r="F22" s="93">
        <f t="shared" si="6"/>
        <v>0.0015488117709694593</v>
      </c>
      <c r="G22" s="93">
        <f t="shared" si="6"/>
        <v>0</v>
      </c>
      <c r="H22" s="93">
        <f t="shared" si="6"/>
        <v>0.1355210299598277</v>
      </c>
      <c r="I22" s="93">
        <f t="shared" si="6"/>
        <v>0.005130438991336334</v>
      </c>
      <c r="J22" s="93">
        <f t="shared" si="6"/>
        <v>0.0026136198635109626</v>
      </c>
      <c r="K22" s="93">
        <f t="shared" si="6"/>
        <v>0</v>
      </c>
      <c r="L22" s="129">
        <f t="shared" si="6"/>
        <v>1</v>
      </c>
      <c r="M22" s="91"/>
      <c r="N22" s="91"/>
    </row>
    <row r="23" spans="1:13" ht="14.25">
      <c r="A23" s="125" t="s">
        <v>46</v>
      </c>
      <c r="B23" s="93">
        <f aca="true" t="shared" si="7" ref="B23:L24">B12/$L12</f>
        <v>0.780406236167806</v>
      </c>
      <c r="C23" s="93">
        <f t="shared" si="7"/>
        <v>0.0066886342399055726</v>
      </c>
      <c r="D23" s="93">
        <f t="shared" si="7"/>
        <v>9.836226823390547E-05</v>
      </c>
      <c r="E23" s="93">
        <f t="shared" si="7"/>
        <v>0.06841095755668125</v>
      </c>
      <c r="F23" s="93">
        <f t="shared" si="7"/>
        <v>0.0016721585599763931</v>
      </c>
      <c r="G23" s="93">
        <f t="shared" si="7"/>
        <v>0</v>
      </c>
      <c r="H23" s="93">
        <f t="shared" si="7"/>
        <v>0.13628092263807604</v>
      </c>
      <c r="I23" s="93">
        <f t="shared" si="7"/>
        <v>0.0052623813505139425</v>
      </c>
      <c r="J23" s="93">
        <f t="shared" si="7"/>
        <v>0.0011803472188068656</v>
      </c>
      <c r="K23" s="93">
        <f t="shared" si="7"/>
        <v>0</v>
      </c>
      <c r="L23" s="129">
        <f t="shared" si="7"/>
        <v>1</v>
      </c>
      <c r="M23" s="91"/>
    </row>
    <row r="24" spans="1:12" ht="14.25">
      <c r="A24" s="125" t="s">
        <v>82</v>
      </c>
      <c r="B24" s="93">
        <f t="shared" si="7"/>
        <v>0.7786885245901639</v>
      </c>
      <c r="C24" s="93">
        <f t="shared" si="7"/>
        <v>0.007401887729756583</v>
      </c>
      <c r="D24" s="93">
        <f t="shared" si="7"/>
        <v>0.00014903129657228018</v>
      </c>
      <c r="E24" s="93">
        <f t="shared" si="7"/>
        <v>0.07108792846497765</v>
      </c>
      <c r="F24" s="93">
        <f t="shared" si="7"/>
        <v>0.0015896671634376552</v>
      </c>
      <c r="G24" s="93">
        <f t="shared" si="7"/>
        <v>4.9677098857426726E-05</v>
      </c>
      <c r="H24" s="93">
        <f t="shared" si="7"/>
        <v>0.1343765524093393</v>
      </c>
      <c r="I24" s="93">
        <f t="shared" si="7"/>
        <v>0.005265772478887233</v>
      </c>
      <c r="J24" s="93">
        <f t="shared" si="7"/>
        <v>0.0013909587680079483</v>
      </c>
      <c r="K24" s="93">
        <f t="shared" si="7"/>
        <v>0</v>
      </c>
      <c r="L24" s="129">
        <f t="shared" si="7"/>
        <v>1</v>
      </c>
    </row>
    <row r="27" spans="14:16" ht="14.25">
      <c r="N27" s="91"/>
      <c r="O27" s="91"/>
      <c r="P27" s="91"/>
    </row>
  </sheetData>
  <sheetProtection/>
  <mergeCells count="1">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sheetPr>
    <pageSetUpPr fitToPage="1"/>
  </sheetPr>
  <dimension ref="A1:BK314"/>
  <sheetViews>
    <sheetView zoomScalePageLayoutView="0" workbookViewId="0" topLeftCell="A1">
      <selection activeCell="A53" sqref="A53"/>
    </sheetView>
  </sheetViews>
  <sheetFormatPr defaultColWidth="9.140625" defaultRowHeight="12.75"/>
  <cols>
    <col min="1" max="1" width="27.00390625" style="13" customWidth="1"/>
    <col min="2" max="2" width="7.57421875" style="49" customWidth="1"/>
    <col min="3" max="3" width="7.8515625" style="49" customWidth="1"/>
    <col min="4" max="4" width="7.8515625" style="13" customWidth="1"/>
    <col min="5" max="6" width="6.140625" style="49" customWidth="1"/>
    <col min="7" max="7" width="6.140625" style="13" customWidth="1"/>
    <col min="8" max="9" width="6.140625" style="49" customWidth="1"/>
    <col min="10" max="10" width="6.140625" style="13" customWidth="1"/>
    <col min="11" max="12" width="6.7109375" style="49" customWidth="1"/>
    <col min="13" max="13" width="6.7109375" style="13" customWidth="1"/>
    <col min="14" max="15" width="6.140625" style="49" customWidth="1"/>
    <col min="16" max="16" width="6.140625" style="13" customWidth="1"/>
    <col min="17" max="18" width="6.140625" style="49" customWidth="1"/>
    <col min="19" max="19" width="6.140625" style="13" customWidth="1"/>
    <col min="20" max="20" width="6.7109375" style="49" customWidth="1"/>
    <col min="21" max="21" width="7.00390625" style="49" customWidth="1"/>
    <col min="22" max="22" width="7.421875" style="13" customWidth="1"/>
    <col min="23" max="24" width="6.140625" style="49" customWidth="1"/>
    <col min="25" max="25" width="6.140625" style="13" customWidth="1"/>
    <col min="26" max="27" width="6.140625" style="49" customWidth="1"/>
    <col min="28" max="28" width="6.140625" style="13" customWidth="1"/>
    <col min="29" max="29" width="9.28125" style="49" customWidth="1"/>
    <col min="30" max="30" width="8.00390625" style="49" customWidth="1"/>
    <col min="31" max="31" width="7.57421875" style="13" customWidth="1"/>
    <col min="32" max="32" width="8.8515625" style="49" customWidth="1"/>
    <col min="33" max="34" width="8.8515625" style="132" customWidth="1"/>
    <col min="35" max="62" width="3.57421875" style="49" customWidth="1"/>
    <col min="63" max="16384" width="8.8515625" style="49" customWidth="1"/>
  </cols>
  <sheetData>
    <row r="1" ht="12.75">
      <c r="A1" s="17" t="s">
        <v>81</v>
      </c>
    </row>
    <row r="2" spans="1:31" ht="12.75">
      <c r="A2" s="138" t="s">
        <v>0</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12.75">
      <c r="A3" s="138" t="s">
        <v>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ht="13.5" thickBot="1"/>
    <row r="5" spans="1:31" ht="12.75">
      <c r="A5" s="76"/>
      <c r="B5" s="135" t="s">
        <v>2</v>
      </c>
      <c r="C5" s="136"/>
      <c r="D5" s="137"/>
      <c r="E5" s="135" t="s">
        <v>3</v>
      </c>
      <c r="F5" s="136"/>
      <c r="G5" s="137"/>
      <c r="H5" s="135" t="s">
        <v>4</v>
      </c>
      <c r="I5" s="136"/>
      <c r="J5" s="137"/>
      <c r="K5" s="135" t="s">
        <v>5</v>
      </c>
      <c r="L5" s="136"/>
      <c r="M5" s="137"/>
      <c r="N5" s="135" t="s">
        <v>6</v>
      </c>
      <c r="O5" s="136"/>
      <c r="P5" s="137"/>
      <c r="Q5" s="135" t="s">
        <v>7</v>
      </c>
      <c r="R5" s="136"/>
      <c r="S5" s="137"/>
      <c r="T5" s="135" t="s">
        <v>8</v>
      </c>
      <c r="U5" s="136"/>
      <c r="V5" s="137"/>
      <c r="W5" s="135" t="s">
        <v>9</v>
      </c>
      <c r="X5" s="136"/>
      <c r="Y5" s="137"/>
      <c r="Z5" s="135" t="s">
        <v>10</v>
      </c>
      <c r="AA5" s="136"/>
      <c r="AB5" s="137"/>
      <c r="AC5" s="135" t="s">
        <v>11</v>
      </c>
      <c r="AD5" s="136"/>
      <c r="AE5" s="136"/>
    </row>
    <row r="6" spans="2:63" s="13" customFormat="1" ht="12.75">
      <c r="B6" s="139" t="s">
        <v>12</v>
      </c>
      <c r="C6" s="140"/>
      <c r="D6" s="141"/>
      <c r="E6" s="139" t="s">
        <v>12</v>
      </c>
      <c r="F6" s="140"/>
      <c r="G6" s="141"/>
      <c r="H6" s="139" t="s">
        <v>12</v>
      </c>
      <c r="I6" s="140"/>
      <c r="J6" s="141"/>
      <c r="K6" s="139" t="s">
        <v>12</v>
      </c>
      <c r="L6" s="140"/>
      <c r="M6" s="141"/>
      <c r="N6" s="139" t="s">
        <v>12</v>
      </c>
      <c r="O6" s="140"/>
      <c r="P6" s="141"/>
      <c r="Q6" s="139" t="s">
        <v>12</v>
      </c>
      <c r="R6" s="140"/>
      <c r="S6" s="141"/>
      <c r="T6" s="139" t="s">
        <v>13</v>
      </c>
      <c r="U6" s="140"/>
      <c r="V6" s="141"/>
      <c r="W6" s="139" t="s">
        <v>14</v>
      </c>
      <c r="X6" s="140"/>
      <c r="Y6" s="141"/>
      <c r="Z6" s="63"/>
      <c r="AB6" s="64"/>
      <c r="AC6" s="63"/>
      <c r="BK6" s="49"/>
    </row>
    <row r="7" spans="1:63"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7" t="s">
        <v>17</v>
      </c>
      <c r="T7" s="66" t="s">
        <v>15</v>
      </c>
      <c r="U7" s="67" t="s">
        <v>16</v>
      </c>
      <c r="V7" s="67" t="s">
        <v>17</v>
      </c>
      <c r="W7" s="66" t="s">
        <v>15</v>
      </c>
      <c r="X7" s="67" t="s">
        <v>16</v>
      </c>
      <c r="Y7" s="67" t="s">
        <v>17</v>
      </c>
      <c r="Z7" s="66" t="s">
        <v>15</v>
      </c>
      <c r="AA7" s="67" t="s">
        <v>16</v>
      </c>
      <c r="AB7" s="67" t="s">
        <v>17</v>
      </c>
      <c r="AC7" s="66" t="s">
        <v>15</v>
      </c>
      <c r="AD7" s="67" t="s">
        <v>16</v>
      </c>
      <c r="AE7" s="67" t="s">
        <v>17</v>
      </c>
      <c r="AG7" s="132"/>
      <c r="AH7" s="132"/>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row>
    <row r="8" spans="1:63" s="64" customFormat="1" ht="12.75">
      <c r="A8" s="33" t="s">
        <v>18</v>
      </c>
      <c r="B8" s="70"/>
      <c r="C8" s="71"/>
      <c r="D8" s="71"/>
      <c r="E8" s="70"/>
      <c r="F8" s="71"/>
      <c r="G8" s="71"/>
      <c r="H8" s="70"/>
      <c r="I8" s="71"/>
      <c r="J8" s="71"/>
      <c r="K8" s="70"/>
      <c r="L8" s="71"/>
      <c r="M8" s="71"/>
      <c r="N8" s="70"/>
      <c r="O8" s="71"/>
      <c r="P8" s="71"/>
      <c r="Q8" s="70"/>
      <c r="R8" s="71"/>
      <c r="S8" s="71"/>
      <c r="T8" s="70"/>
      <c r="U8" s="71"/>
      <c r="V8" s="71"/>
      <c r="W8" s="70"/>
      <c r="X8" s="71"/>
      <c r="Y8" s="71"/>
      <c r="Z8" s="70"/>
      <c r="AA8" s="71"/>
      <c r="AB8" s="71"/>
      <c r="AC8" s="70"/>
      <c r="AD8" s="71"/>
      <c r="AG8" s="132"/>
      <c r="AH8" s="132"/>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13"/>
    </row>
    <row r="9" spans="1:63" ht="12.75">
      <c r="A9" s="13" t="s">
        <v>19</v>
      </c>
      <c r="B9" s="47">
        <v>2531</v>
      </c>
      <c r="C9" s="48">
        <v>2556</v>
      </c>
      <c r="D9" s="2">
        <v>5087</v>
      </c>
      <c r="E9" s="47">
        <v>201</v>
      </c>
      <c r="F9" s="48">
        <v>190</v>
      </c>
      <c r="G9" s="2">
        <v>391</v>
      </c>
      <c r="H9" s="47">
        <v>7</v>
      </c>
      <c r="I9" s="48">
        <v>4</v>
      </c>
      <c r="J9" s="2">
        <v>11</v>
      </c>
      <c r="K9" s="47">
        <v>2365</v>
      </c>
      <c r="L9" s="48">
        <v>2322</v>
      </c>
      <c r="M9" s="2">
        <v>4687</v>
      </c>
      <c r="N9" s="47">
        <v>63</v>
      </c>
      <c r="O9" s="48">
        <v>66</v>
      </c>
      <c r="P9" s="2">
        <v>129</v>
      </c>
      <c r="Q9" s="47">
        <v>2</v>
      </c>
      <c r="R9" s="48">
        <v>4</v>
      </c>
      <c r="S9" s="2">
        <v>6</v>
      </c>
      <c r="T9" s="47">
        <v>3271</v>
      </c>
      <c r="U9" s="48">
        <v>3120</v>
      </c>
      <c r="V9" s="2">
        <v>6391</v>
      </c>
      <c r="W9" s="47">
        <v>0</v>
      </c>
      <c r="X9" s="48">
        <v>0</v>
      </c>
      <c r="Y9" s="2">
        <v>0</v>
      </c>
      <c r="Z9" s="47">
        <v>97</v>
      </c>
      <c r="AA9" s="48">
        <v>97</v>
      </c>
      <c r="AB9" s="2">
        <v>194</v>
      </c>
      <c r="AC9" s="47">
        <f aca="true" t="shared" si="0" ref="AC9:AE13">SUM(Z9,W9,T9,Q9,N9,K9,H9,E9,B9)</f>
        <v>8537</v>
      </c>
      <c r="AD9" s="48">
        <f t="shared" si="0"/>
        <v>8359</v>
      </c>
      <c r="AE9" s="48">
        <f t="shared" si="0"/>
        <v>16896</v>
      </c>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row>
    <row r="10" spans="1:63" ht="12.75">
      <c r="A10" s="13" t="s">
        <v>20</v>
      </c>
      <c r="B10" s="47">
        <v>33902</v>
      </c>
      <c r="C10" s="50">
        <v>33615</v>
      </c>
      <c r="D10" s="2">
        <v>67517</v>
      </c>
      <c r="E10" s="47">
        <v>171</v>
      </c>
      <c r="F10" s="50">
        <v>166</v>
      </c>
      <c r="G10" s="2">
        <v>337</v>
      </c>
      <c r="H10" s="47">
        <v>464</v>
      </c>
      <c r="I10" s="50">
        <v>761</v>
      </c>
      <c r="J10" s="2">
        <v>1225</v>
      </c>
      <c r="K10" s="47">
        <v>72</v>
      </c>
      <c r="L10" s="50">
        <v>75</v>
      </c>
      <c r="M10" s="2">
        <v>147</v>
      </c>
      <c r="N10" s="47">
        <v>0</v>
      </c>
      <c r="O10" s="50">
        <v>0</v>
      </c>
      <c r="P10" s="2">
        <v>0</v>
      </c>
      <c r="Q10" s="47">
        <v>0</v>
      </c>
      <c r="R10" s="50">
        <v>0</v>
      </c>
      <c r="S10" s="2">
        <v>0</v>
      </c>
      <c r="T10" s="47">
        <v>0</v>
      </c>
      <c r="U10" s="50">
        <v>0</v>
      </c>
      <c r="V10" s="2">
        <v>0</v>
      </c>
      <c r="W10" s="47">
        <v>649</v>
      </c>
      <c r="X10" s="50">
        <v>677</v>
      </c>
      <c r="Y10" s="2">
        <v>1326</v>
      </c>
      <c r="Z10" s="47">
        <v>0</v>
      </c>
      <c r="AA10" s="50">
        <v>0</v>
      </c>
      <c r="AB10" s="2">
        <v>0</v>
      </c>
      <c r="AC10" s="47">
        <f t="shared" si="0"/>
        <v>35258</v>
      </c>
      <c r="AD10" s="50">
        <f t="shared" si="0"/>
        <v>35294</v>
      </c>
      <c r="AE10" s="48">
        <f t="shared" si="0"/>
        <v>70552</v>
      </c>
      <c r="AG10" s="133"/>
      <c r="AH10" s="133"/>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row>
    <row r="11" spans="1:63"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47">
        <v>0</v>
      </c>
      <c r="R11" s="50">
        <v>0</v>
      </c>
      <c r="S11" s="2">
        <v>0</v>
      </c>
      <c r="T11" s="47">
        <v>0</v>
      </c>
      <c r="U11" s="50">
        <v>0</v>
      </c>
      <c r="V11" s="2">
        <v>0</v>
      </c>
      <c r="W11" s="47">
        <v>0</v>
      </c>
      <c r="X11" s="50">
        <v>0</v>
      </c>
      <c r="Y11" s="2">
        <v>0</v>
      </c>
      <c r="Z11" s="47">
        <v>0</v>
      </c>
      <c r="AA11" s="50">
        <v>0</v>
      </c>
      <c r="AB11" s="2">
        <v>0</v>
      </c>
      <c r="AC11" s="47">
        <f t="shared" si="0"/>
        <v>0</v>
      </c>
      <c r="AD11" s="50">
        <f t="shared" si="0"/>
        <v>0</v>
      </c>
      <c r="AE11" s="48">
        <f t="shared" si="0"/>
        <v>0</v>
      </c>
      <c r="AG11" s="133"/>
      <c r="AH11" s="133"/>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row>
    <row r="12" spans="1:58" ht="12.75">
      <c r="A12" s="13" t="s">
        <v>22</v>
      </c>
      <c r="B12" s="47">
        <v>8026</v>
      </c>
      <c r="C12" s="50">
        <v>7666</v>
      </c>
      <c r="D12" s="2">
        <v>15692</v>
      </c>
      <c r="E12" s="47">
        <v>206</v>
      </c>
      <c r="F12" s="50">
        <v>239</v>
      </c>
      <c r="G12" s="2">
        <v>445</v>
      </c>
      <c r="H12" s="47">
        <v>14</v>
      </c>
      <c r="I12" s="50">
        <v>15</v>
      </c>
      <c r="J12" s="2">
        <v>29</v>
      </c>
      <c r="K12" s="47">
        <v>4112</v>
      </c>
      <c r="L12" s="50">
        <v>4087</v>
      </c>
      <c r="M12" s="2">
        <v>8199</v>
      </c>
      <c r="N12" s="47">
        <v>95</v>
      </c>
      <c r="O12" s="50">
        <v>81</v>
      </c>
      <c r="P12" s="2">
        <v>176</v>
      </c>
      <c r="Q12" s="47">
        <v>1</v>
      </c>
      <c r="R12" s="50">
        <v>1</v>
      </c>
      <c r="S12" s="2">
        <v>2</v>
      </c>
      <c r="T12" s="47">
        <v>5101</v>
      </c>
      <c r="U12" s="50">
        <v>4809</v>
      </c>
      <c r="V12" s="2">
        <v>9910</v>
      </c>
      <c r="W12" s="47">
        <v>0</v>
      </c>
      <c r="X12" s="50">
        <v>0</v>
      </c>
      <c r="Y12" s="2">
        <v>0</v>
      </c>
      <c r="Z12" s="47">
        <v>45</v>
      </c>
      <c r="AA12" s="50">
        <v>30</v>
      </c>
      <c r="AB12" s="2">
        <v>75</v>
      </c>
      <c r="AC12" s="47">
        <f t="shared" si="0"/>
        <v>17600</v>
      </c>
      <c r="AD12" s="50">
        <f t="shared" si="0"/>
        <v>16928</v>
      </c>
      <c r="AE12" s="48">
        <f t="shared" si="0"/>
        <v>34528</v>
      </c>
      <c r="BD12" s="64"/>
      <c r="BE12" s="64"/>
      <c r="BF12" s="64"/>
    </row>
    <row r="13" spans="1:63" s="10" customFormat="1" ht="12.75">
      <c r="A13" s="10" t="s">
        <v>23</v>
      </c>
      <c r="B13" s="4">
        <v>44459</v>
      </c>
      <c r="C13" s="5">
        <v>43837</v>
      </c>
      <c r="D13" s="5">
        <v>88296</v>
      </c>
      <c r="E13" s="4">
        <v>578</v>
      </c>
      <c r="F13" s="5">
        <v>595</v>
      </c>
      <c r="G13" s="5">
        <v>1173</v>
      </c>
      <c r="H13" s="4">
        <v>485</v>
      </c>
      <c r="I13" s="5">
        <v>780</v>
      </c>
      <c r="J13" s="5">
        <v>1265</v>
      </c>
      <c r="K13" s="4">
        <v>6549</v>
      </c>
      <c r="L13" s="5">
        <v>6484</v>
      </c>
      <c r="M13" s="5">
        <v>13033</v>
      </c>
      <c r="N13" s="4">
        <v>158</v>
      </c>
      <c r="O13" s="5">
        <v>147</v>
      </c>
      <c r="P13" s="5">
        <v>305</v>
      </c>
      <c r="Q13" s="4">
        <v>3</v>
      </c>
      <c r="R13" s="5">
        <v>5</v>
      </c>
      <c r="S13" s="5">
        <v>8</v>
      </c>
      <c r="T13" s="4">
        <v>8372</v>
      </c>
      <c r="U13" s="5">
        <v>7929</v>
      </c>
      <c r="V13" s="5">
        <v>16301</v>
      </c>
      <c r="W13" s="4">
        <v>649</v>
      </c>
      <c r="X13" s="5">
        <v>677</v>
      </c>
      <c r="Y13" s="5">
        <v>1326</v>
      </c>
      <c r="Z13" s="4">
        <v>142</v>
      </c>
      <c r="AA13" s="5">
        <v>127</v>
      </c>
      <c r="AB13" s="5">
        <v>269</v>
      </c>
      <c r="AC13" s="4">
        <f t="shared" si="0"/>
        <v>61395</v>
      </c>
      <c r="AD13" s="5">
        <f t="shared" si="0"/>
        <v>60581</v>
      </c>
      <c r="AE13" s="5">
        <f t="shared" si="0"/>
        <v>121976</v>
      </c>
      <c r="AG13" s="132"/>
      <c r="AH13" s="132"/>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10" customFormat="1" ht="12.75">
      <c r="A14" s="12" t="s">
        <v>24</v>
      </c>
      <c r="B14" s="6"/>
      <c r="C14" s="7"/>
      <c r="D14" s="7"/>
      <c r="E14" s="6"/>
      <c r="F14" s="7"/>
      <c r="G14" s="7"/>
      <c r="H14" s="6"/>
      <c r="I14" s="7"/>
      <c r="J14" s="7"/>
      <c r="K14" s="6"/>
      <c r="L14" s="7"/>
      <c r="M14" s="7"/>
      <c r="N14" s="6"/>
      <c r="O14" s="7"/>
      <c r="P14" s="7"/>
      <c r="Q14" s="6"/>
      <c r="R14" s="7"/>
      <c r="S14" s="7"/>
      <c r="T14" s="6"/>
      <c r="U14" s="7"/>
      <c r="V14" s="7"/>
      <c r="W14" s="6"/>
      <c r="X14" s="7"/>
      <c r="Y14" s="7"/>
      <c r="Z14" s="6"/>
      <c r="AA14" s="7"/>
      <c r="AB14" s="7"/>
      <c r="AC14" s="6"/>
      <c r="AD14" s="7"/>
      <c r="AE14" s="7"/>
      <c r="AG14" s="132"/>
      <c r="AH14" s="132"/>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58" ht="12.75">
      <c r="A15" s="13" t="s">
        <v>19</v>
      </c>
      <c r="B15" s="47">
        <v>2065</v>
      </c>
      <c r="C15" s="48">
        <v>2027</v>
      </c>
      <c r="D15" s="2">
        <v>4092</v>
      </c>
      <c r="E15" s="47">
        <v>223</v>
      </c>
      <c r="F15" s="48">
        <v>232</v>
      </c>
      <c r="G15" s="2">
        <v>455</v>
      </c>
      <c r="H15" s="47">
        <v>2</v>
      </c>
      <c r="I15" s="48">
        <v>3</v>
      </c>
      <c r="J15" s="2">
        <v>5</v>
      </c>
      <c r="K15" s="47">
        <v>1067</v>
      </c>
      <c r="L15" s="48">
        <v>1073</v>
      </c>
      <c r="M15" s="2">
        <v>2140</v>
      </c>
      <c r="N15" s="47">
        <v>42</v>
      </c>
      <c r="O15" s="48">
        <v>39</v>
      </c>
      <c r="P15" s="2">
        <v>81</v>
      </c>
      <c r="Q15" s="47">
        <v>2</v>
      </c>
      <c r="R15" s="48">
        <v>2</v>
      </c>
      <c r="S15" s="2">
        <v>4</v>
      </c>
      <c r="T15" s="47">
        <v>1892</v>
      </c>
      <c r="U15" s="48">
        <v>1841</v>
      </c>
      <c r="V15" s="2">
        <v>3733</v>
      </c>
      <c r="W15" s="47">
        <v>0</v>
      </c>
      <c r="X15" s="48">
        <v>0</v>
      </c>
      <c r="Y15" s="2">
        <v>0</v>
      </c>
      <c r="Z15" s="47">
        <v>246</v>
      </c>
      <c r="AA15" s="48">
        <v>209</v>
      </c>
      <c r="AB15" s="2">
        <v>455</v>
      </c>
      <c r="AC15" s="47">
        <f aca="true" t="shared" si="1" ref="AC15:AE19">SUM(Z15,W15,T15,Q15,N15,K15,H15,E15,B15)</f>
        <v>5539</v>
      </c>
      <c r="AD15" s="48">
        <f t="shared" si="1"/>
        <v>5426</v>
      </c>
      <c r="AE15" s="48">
        <f t="shared" si="1"/>
        <v>10965</v>
      </c>
      <c r="BD15" s="64"/>
      <c r="BE15" s="64"/>
      <c r="BF15" s="64"/>
    </row>
    <row r="16" spans="1:31" ht="12.75">
      <c r="A16" s="13" t="s">
        <v>20</v>
      </c>
      <c r="B16" s="47">
        <v>18239</v>
      </c>
      <c r="C16" s="50">
        <v>17933</v>
      </c>
      <c r="D16" s="2">
        <v>36172</v>
      </c>
      <c r="E16" s="47">
        <v>18</v>
      </c>
      <c r="F16" s="50">
        <v>14</v>
      </c>
      <c r="G16" s="2">
        <v>32</v>
      </c>
      <c r="H16" s="47">
        <v>0</v>
      </c>
      <c r="I16" s="50">
        <v>0</v>
      </c>
      <c r="J16" s="2">
        <v>0</v>
      </c>
      <c r="K16" s="47">
        <v>0</v>
      </c>
      <c r="L16" s="50">
        <v>0</v>
      </c>
      <c r="M16" s="2">
        <v>0</v>
      </c>
      <c r="N16" s="47">
        <v>0</v>
      </c>
      <c r="O16" s="50">
        <v>0</v>
      </c>
      <c r="P16" s="2">
        <v>0</v>
      </c>
      <c r="Q16" s="47">
        <v>0</v>
      </c>
      <c r="R16" s="50">
        <v>0</v>
      </c>
      <c r="S16" s="2">
        <v>0</v>
      </c>
      <c r="T16" s="47">
        <v>0</v>
      </c>
      <c r="U16" s="50">
        <v>0</v>
      </c>
      <c r="V16" s="2">
        <v>0</v>
      </c>
      <c r="W16" s="47">
        <v>152</v>
      </c>
      <c r="X16" s="50">
        <v>148</v>
      </c>
      <c r="Y16" s="2">
        <v>300</v>
      </c>
      <c r="Z16" s="47">
        <v>0</v>
      </c>
      <c r="AA16" s="50">
        <v>0</v>
      </c>
      <c r="AB16" s="2">
        <v>0</v>
      </c>
      <c r="AC16" s="47">
        <f t="shared" si="1"/>
        <v>18409</v>
      </c>
      <c r="AD16" s="50">
        <f t="shared" si="1"/>
        <v>18095</v>
      </c>
      <c r="AE16" s="48">
        <f t="shared" si="1"/>
        <v>36504</v>
      </c>
    </row>
    <row r="17" spans="1:31" ht="12.75">
      <c r="A17" s="13" t="s">
        <v>21</v>
      </c>
      <c r="B17" s="47">
        <v>0</v>
      </c>
      <c r="C17" s="50">
        <v>0</v>
      </c>
      <c r="D17" s="2">
        <v>0</v>
      </c>
      <c r="E17" s="47">
        <v>0</v>
      </c>
      <c r="F17" s="50">
        <v>0</v>
      </c>
      <c r="G17" s="2">
        <v>0</v>
      </c>
      <c r="H17" s="47">
        <v>0</v>
      </c>
      <c r="I17" s="50">
        <v>0</v>
      </c>
      <c r="J17" s="2">
        <v>0</v>
      </c>
      <c r="K17" s="47">
        <v>0</v>
      </c>
      <c r="L17" s="50">
        <v>0</v>
      </c>
      <c r="M17" s="2">
        <v>0</v>
      </c>
      <c r="N17" s="47">
        <v>0</v>
      </c>
      <c r="O17" s="50">
        <v>0</v>
      </c>
      <c r="P17" s="2">
        <v>0</v>
      </c>
      <c r="Q17" s="47">
        <v>0</v>
      </c>
      <c r="R17" s="50">
        <v>0</v>
      </c>
      <c r="S17" s="2">
        <v>0</v>
      </c>
      <c r="T17" s="47">
        <v>0</v>
      </c>
      <c r="U17" s="50">
        <v>0</v>
      </c>
      <c r="V17" s="2">
        <v>0</v>
      </c>
      <c r="W17" s="47">
        <v>0</v>
      </c>
      <c r="X17" s="50">
        <v>0</v>
      </c>
      <c r="Y17" s="2">
        <v>0</v>
      </c>
      <c r="Z17" s="47">
        <v>0</v>
      </c>
      <c r="AA17" s="50">
        <v>0</v>
      </c>
      <c r="AB17" s="2">
        <v>0</v>
      </c>
      <c r="AC17" s="47">
        <f t="shared" si="1"/>
        <v>0</v>
      </c>
      <c r="AD17" s="50">
        <f t="shared" si="1"/>
        <v>0</v>
      </c>
      <c r="AE17" s="48">
        <f t="shared" si="1"/>
        <v>0</v>
      </c>
    </row>
    <row r="18" spans="1:63" ht="12.75">
      <c r="A18" s="13" t="s">
        <v>22</v>
      </c>
      <c r="B18" s="47">
        <v>5914</v>
      </c>
      <c r="C18" s="50">
        <v>5854</v>
      </c>
      <c r="D18" s="2">
        <v>11768</v>
      </c>
      <c r="E18" s="47">
        <v>263</v>
      </c>
      <c r="F18" s="50">
        <v>260</v>
      </c>
      <c r="G18" s="2">
        <v>523</v>
      </c>
      <c r="H18" s="47">
        <v>0</v>
      </c>
      <c r="I18" s="50">
        <v>0</v>
      </c>
      <c r="J18" s="2">
        <v>0</v>
      </c>
      <c r="K18" s="47">
        <v>1269</v>
      </c>
      <c r="L18" s="50">
        <v>1230</v>
      </c>
      <c r="M18" s="2">
        <v>2499</v>
      </c>
      <c r="N18" s="47">
        <v>97</v>
      </c>
      <c r="O18" s="50">
        <v>97</v>
      </c>
      <c r="P18" s="2">
        <v>194</v>
      </c>
      <c r="Q18" s="47">
        <v>4</v>
      </c>
      <c r="R18" s="50">
        <v>2</v>
      </c>
      <c r="S18" s="2">
        <v>6</v>
      </c>
      <c r="T18" s="47">
        <v>3431</v>
      </c>
      <c r="U18" s="50">
        <v>3164</v>
      </c>
      <c r="V18" s="2">
        <v>6595</v>
      </c>
      <c r="W18" s="47">
        <v>0</v>
      </c>
      <c r="X18" s="50">
        <v>0</v>
      </c>
      <c r="Y18" s="2">
        <v>0</v>
      </c>
      <c r="Z18" s="47">
        <v>18</v>
      </c>
      <c r="AA18" s="50">
        <v>13</v>
      </c>
      <c r="AB18" s="2">
        <v>31</v>
      </c>
      <c r="AC18" s="47">
        <f t="shared" si="1"/>
        <v>10996</v>
      </c>
      <c r="AD18" s="50">
        <f t="shared" si="1"/>
        <v>10620</v>
      </c>
      <c r="AE18" s="48">
        <f t="shared" si="1"/>
        <v>21616</v>
      </c>
      <c r="AG18" s="134"/>
      <c r="AH18" s="134"/>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row>
    <row r="19" spans="1:34" s="10" customFormat="1" ht="12.75">
      <c r="A19" s="10" t="s">
        <v>23</v>
      </c>
      <c r="B19" s="4">
        <v>26218</v>
      </c>
      <c r="C19" s="5">
        <v>25814</v>
      </c>
      <c r="D19" s="5">
        <v>52032</v>
      </c>
      <c r="E19" s="4">
        <v>504</v>
      </c>
      <c r="F19" s="5">
        <v>506</v>
      </c>
      <c r="G19" s="5">
        <v>1010</v>
      </c>
      <c r="H19" s="4">
        <v>2</v>
      </c>
      <c r="I19" s="5">
        <v>3</v>
      </c>
      <c r="J19" s="5">
        <v>5</v>
      </c>
      <c r="K19" s="4">
        <v>2336</v>
      </c>
      <c r="L19" s="5">
        <v>2303</v>
      </c>
      <c r="M19" s="5">
        <v>4639</v>
      </c>
      <c r="N19" s="4">
        <v>139</v>
      </c>
      <c r="O19" s="5">
        <v>136</v>
      </c>
      <c r="P19" s="5">
        <v>275</v>
      </c>
      <c r="Q19" s="4">
        <v>6</v>
      </c>
      <c r="R19" s="5">
        <v>4</v>
      </c>
      <c r="S19" s="5">
        <v>10</v>
      </c>
      <c r="T19" s="4">
        <v>5323</v>
      </c>
      <c r="U19" s="5">
        <v>5005</v>
      </c>
      <c r="V19" s="5">
        <v>10328</v>
      </c>
      <c r="W19" s="4">
        <v>152</v>
      </c>
      <c r="X19" s="5">
        <v>148</v>
      </c>
      <c r="Y19" s="5">
        <v>300</v>
      </c>
      <c r="Z19" s="4">
        <v>264</v>
      </c>
      <c r="AA19" s="5">
        <v>222</v>
      </c>
      <c r="AB19" s="5">
        <v>486</v>
      </c>
      <c r="AC19" s="4">
        <f t="shared" si="1"/>
        <v>34944</v>
      </c>
      <c r="AD19" s="5">
        <f t="shared" si="1"/>
        <v>34141</v>
      </c>
      <c r="AE19" s="5">
        <f t="shared" si="1"/>
        <v>69085</v>
      </c>
      <c r="AG19" s="134"/>
      <c r="AH19" s="134"/>
    </row>
    <row r="20" spans="1:34" s="10" customFormat="1" ht="12.75">
      <c r="A20" s="12" t="s">
        <v>25</v>
      </c>
      <c r="B20" s="6"/>
      <c r="C20" s="7"/>
      <c r="D20" s="7"/>
      <c r="E20" s="6"/>
      <c r="F20" s="7"/>
      <c r="G20" s="7"/>
      <c r="H20" s="6"/>
      <c r="I20" s="7"/>
      <c r="J20" s="7"/>
      <c r="K20" s="6"/>
      <c r="L20" s="7"/>
      <c r="M20" s="7"/>
      <c r="N20" s="6"/>
      <c r="O20" s="7"/>
      <c r="P20" s="7"/>
      <c r="Q20" s="6"/>
      <c r="R20" s="7"/>
      <c r="S20" s="7"/>
      <c r="T20" s="6"/>
      <c r="U20" s="7"/>
      <c r="V20" s="7"/>
      <c r="W20" s="6"/>
      <c r="X20" s="7"/>
      <c r="Y20" s="7"/>
      <c r="Z20" s="6"/>
      <c r="AA20" s="7"/>
      <c r="AB20" s="7"/>
      <c r="AC20" s="6"/>
      <c r="AD20" s="7"/>
      <c r="AE20" s="7"/>
      <c r="AG20" s="134"/>
      <c r="AH20" s="134"/>
    </row>
    <row r="21" spans="1:31" ht="12.75">
      <c r="A21" s="13" t="s">
        <v>19</v>
      </c>
      <c r="B21" s="47">
        <v>477</v>
      </c>
      <c r="C21" s="48">
        <v>514</v>
      </c>
      <c r="D21" s="2">
        <v>991</v>
      </c>
      <c r="E21" s="47">
        <v>90</v>
      </c>
      <c r="F21" s="48">
        <v>93</v>
      </c>
      <c r="G21" s="2">
        <v>183</v>
      </c>
      <c r="H21" s="47">
        <v>1</v>
      </c>
      <c r="I21" s="48">
        <v>0</v>
      </c>
      <c r="J21" s="2">
        <v>1</v>
      </c>
      <c r="K21" s="47">
        <v>1211</v>
      </c>
      <c r="L21" s="48">
        <v>1238</v>
      </c>
      <c r="M21" s="2">
        <v>2449</v>
      </c>
      <c r="N21" s="47">
        <v>16</v>
      </c>
      <c r="O21" s="48">
        <v>11</v>
      </c>
      <c r="P21" s="2">
        <v>27</v>
      </c>
      <c r="Q21" s="47">
        <v>0</v>
      </c>
      <c r="R21" s="48">
        <v>3</v>
      </c>
      <c r="S21" s="2">
        <v>3</v>
      </c>
      <c r="T21" s="47">
        <v>535</v>
      </c>
      <c r="U21" s="48">
        <v>535</v>
      </c>
      <c r="V21" s="2">
        <v>1070</v>
      </c>
      <c r="W21" s="47">
        <v>0</v>
      </c>
      <c r="X21" s="48">
        <v>0</v>
      </c>
      <c r="Y21" s="2">
        <v>0</v>
      </c>
      <c r="Z21" s="47">
        <v>2</v>
      </c>
      <c r="AA21" s="48">
        <v>3</v>
      </c>
      <c r="AB21" s="2">
        <v>5</v>
      </c>
      <c r="AC21" s="47">
        <f aca="true" t="shared" si="2" ref="AC21:AE24">SUM(Z21,W21,T21,Q21,N21,K21,H21,E21,B21)</f>
        <v>2332</v>
      </c>
      <c r="AD21" s="48">
        <f t="shared" si="2"/>
        <v>2397</v>
      </c>
      <c r="AE21" s="48">
        <f t="shared" si="2"/>
        <v>4729</v>
      </c>
    </row>
    <row r="22" spans="1:31" ht="12.75">
      <c r="A22" s="13" t="s">
        <v>20</v>
      </c>
      <c r="B22" s="47">
        <v>4001</v>
      </c>
      <c r="C22" s="50">
        <v>4028</v>
      </c>
      <c r="D22" s="2">
        <v>8029</v>
      </c>
      <c r="E22" s="47">
        <v>64</v>
      </c>
      <c r="F22" s="50">
        <v>65</v>
      </c>
      <c r="G22" s="2">
        <v>129</v>
      </c>
      <c r="H22" s="47">
        <v>0</v>
      </c>
      <c r="I22" s="50">
        <v>0</v>
      </c>
      <c r="J22" s="2">
        <v>0</v>
      </c>
      <c r="K22" s="47">
        <v>79</v>
      </c>
      <c r="L22" s="50">
        <v>86</v>
      </c>
      <c r="M22" s="2">
        <v>165</v>
      </c>
      <c r="N22" s="47">
        <v>2</v>
      </c>
      <c r="O22" s="50">
        <v>0</v>
      </c>
      <c r="P22" s="2">
        <v>2</v>
      </c>
      <c r="Q22" s="47">
        <v>0</v>
      </c>
      <c r="R22" s="50">
        <v>0</v>
      </c>
      <c r="S22" s="2">
        <v>0</v>
      </c>
      <c r="T22" s="47">
        <v>1</v>
      </c>
      <c r="U22" s="50">
        <v>0</v>
      </c>
      <c r="V22" s="2">
        <v>1</v>
      </c>
      <c r="W22" s="47">
        <v>101</v>
      </c>
      <c r="X22" s="50">
        <v>70</v>
      </c>
      <c r="Y22" s="2">
        <v>171</v>
      </c>
      <c r="Z22" s="47">
        <v>0</v>
      </c>
      <c r="AA22" s="50">
        <v>0</v>
      </c>
      <c r="AB22" s="2">
        <v>0</v>
      </c>
      <c r="AC22" s="47">
        <f t="shared" si="2"/>
        <v>4248</v>
      </c>
      <c r="AD22" s="50">
        <f t="shared" si="2"/>
        <v>4249</v>
      </c>
      <c r="AE22" s="48">
        <f t="shared" si="2"/>
        <v>8497</v>
      </c>
    </row>
    <row r="23" spans="1:31" ht="12.75">
      <c r="A23" s="13" t="s">
        <v>22</v>
      </c>
      <c r="B23" s="47">
        <v>307</v>
      </c>
      <c r="C23" s="50">
        <v>327</v>
      </c>
      <c r="D23" s="2">
        <v>634</v>
      </c>
      <c r="E23" s="47">
        <v>80</v>
      </c>
      <c r="F23" s="50">
        <v>82</v>
      </c>
      <c r="G23" s="2">
        <v>162</v>
      </c>
      <c r="H23" s="47">
        <v>0</v>
      </c>
      <c r="I23" s="50">
        <v>1</v>
      </c>
      <c r="J23" s="2">
        <v>1</v>
      </c>
      <c r="K23" s="47">
        <v>1513</v>
      </c>
      <c r="L23" s="50">
        <v>1495</v>
      </c>
      <c r="M23" s="2">
        <v>3008</v>
      </c>
      <c r="N23" s="47">
        <v>11</v>
      </c>
      <c r="O23" s="50">
        <v>17</v>
      </c>
      <c r="P23" s="2">
        <v>28</v>
      </c>
      <c r="Q23" s="47">
        <v>2</v>
      </c>
      <c r="R23" s="50">
        <v>0</v>
      </c>
      <c r="S23" s="2">
        <v>2</v>
      </c>
      <c r="T23" s="47">
        <v>267</v>
      </c>
      <c r="U23" s="50">
        <v>228</v>
      </c>
      <c r="V23" s="2">
        <v>495</v>
      </c>
      <c r="W23" s="47">
        <v>0</v>
      </c>
      <c r="X23" s="50">
        <v>0</v>
      </c>
      <c r="Y23" s="2">
        <v>0</v>
      </c>
      <c r="Z23" s="47">
        <v>1</v>
      </c>
      <c r="AA23" s="50">
        <v>0</v>
      </c>
      <c r="AB23" s="2">
        <v>1</v>
      </c>
      <c r="AC23" s="47">
        <f t="shared" si="2"/>
        <v>2181</v>
      </c>
      <c r="AD23" s="50">
        <f t="shared" si="2"/>
        <v>2150</v>
      </c>
      <c r="AE23" s="48">
        <f t="shared" si="2"/>
        <v>4331</v>
      </c>
    </row>
    <row r="24" spans="1:63" s="10" customFormat="1" ht="12.75">
      <c r="A24" s="10" t="s">
        <v>23</v>
      </c>
      <c r="B24" s="4">
        <v>4785</v>
      </c>
      <c r="C24" s="5">
        <v>4869</v>
      </c>
      <c r="D24" s="5">
        <v>9654</v>
      </c>
      <c r="E24" s="4">
        <v>234</v>
      </c>
      <c r="F24" s="5">
        <v>240</v>
      </c>
      <c r="G24" s="5">
        <v>474</v>
      </c>
      <c r="H24" s="4">
        <v>1</v>
      </c>
      <c r="I24" s="5">
        <v>1</v>
      </c>
      <c r="J24" s="5">
        <v>2</v>
      </c>
      <c r="K24" s="4">
        <v>2803</v>
      </c>
      <c r="L24" s="5">
        <v>2819</v>
      </c>
      <c r="M24" s="5">
        <v>5622</v>
      </c>
      <c r="N24" s="4">
        <v>29</v>
      </c>
      <c r="O24" s="5">
        <v>28</v>
      </c>
      <c r="P24" s="5">
        <v>57</v>
      </c>
      <c r="Q24" s="4">
        <v>2</v>
      </c>
      <c r="R24" s="5">
        <v>3</v>
      </c>
      <c r="S24" s="5">
        <v>5</v>
      </c>
      <c r="T24" s="4">
        <v>803</v>
      </c>
      <c r="U24" s="5">
        <v>763</v>
      </c>
      <c r="V24" s="5">
        <v>1566</v>
      </c>
      <c r="W24" s="4">
        <v>101</v>
      </c>
      <c r="X24" s="5">
        <v>70</v>
      </c>
      <c r="Y24" s="5">
        <v>171</v>
      </c>
      <c r="Z24" s="4">
        <v>3</v>
      </c>
      <c r="AA24" s="5">
        <v>3</v>
      </c>
      <c r="AB24" s="5">
        <v>6</v>
      </c>
      <c r="AC24" s="4">
        <f t="shared" si="2"/>
        <v>8761</v>
      </c>
      <c r="AD24" s="5">
        <f t="shared" si="2"/>
        <v>8796</v>
      </c>
      <c r="AE24" s="5">
        <f t="shared" si="2"/>
        <v>17557</v>
      </c>
      <c r="AG24" s="132"/>
      <c r="AH24" s="132"/>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10" customFormat="1" ht="12.75">
      <c r="A25" s="12" t="s">
        <v>26</v>
      </c>
      <c r="B25" s="6"/>
      <c r="C25" s="7"/>
      <c r="D25" s="7"/>
      <c r="E25" s="6"/>
      <c r="F25" s="7"/>
      <c r="G25" s="7"/>
      <c r="H25" s="6"/>
      <c r="I25" s="7"/>
      <c r="J25" s="7"/>
      <c r="K25" s="6"/>
      <c r="L25" s="7"/>
      <c r="M25" s="7"/>
      <c r="N25" s="6"/>
      <c r="O25" s="7"/>
      <c r="P25" s="7"/>
      <c r="Q25" s="6"/>
      <c r="R25" s="7"/>
      <c r="S25" s="7"/>
      <c r="T25" s="6"/>
      <c r="U25" s="7"/>
      <c r="V25" s="7"/>
      <c r="W25" s="6"/>
      <c r="X25" s="7"/>
      <c r="Y25" s="7"/>
      <c r="Z25" s="6"/>
      <c r="AA25" s="7"/>
      <c r="AB25" s="7"/>
      <c r="AC25" s="6"/>
      <c r="AD25" s="7"/>
      <c r="AE25" s="7"/>
      <c r="AG25" s="132"/>
      <c r="AH25" s="132"/>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ht="12.75">
      <c r="A26" s="13" t="s">
        <v>19</v>
      </c>
      <c r="B26" s="47">
        <v>1837</v>
      </c>
      <c r="C26" s="48">
        <v>1868</v>
      </c>
      <c r="D26" s="2">
        <v>3705</v>
      </c>
      <c r="E26" s="47">
        <v>65</v>
      </c>
      <c r="F26" s="48">
        <v>80</v>
      </c>
      <c r="G26" s="2">
        <v>145</v>
      </c>
      <c r="H26" s="47">
        <v>1</v>
      </c>
      <c r="I26" s="48">
        <v>1</v>
      </c>
      <c r="J26" s="2">
        <v>2</v>
      </c>
      <c r="K26" s="47">
        <v>577</v>
      </c>
      <c r="L26" s="48">
        <v>542</v>
      </c>
      <c r="M26" s="2">
        <v>1119</v>
      </c>
      <c r="N26" s="47">
        <v>24</v>
      </c>
      <c r="O26" s="48">
        <v>31</v>
      </c>
      <c r="P26" s="2">
        <v>55</v>
      </c>
      <c r="Q26" s="47">
        <v>0</v>
      </c>
      <c r="R26" s="48">
        <v>4</v>
      </c>
      <c r="S26" s="2">
        <v>4</v>
      </c>
      <c r="T26" s="47">
        <v>2179</v>
      </c>
      <c r="U26" s="48">
        <v>2109</v>
      </c>
      <c r="V26" s="2">
        <v>4288</v>
      </c>
      <c r="W26" s="47">
        <v>0</v>
      </c>
      <c r="X26" s="48">
        <v>0</v>
      </c>
      <c r="Y26" s="2">
        <v>0</v>
      </c>
      <c r="Z26" s="47">
        <v>88</v>
      </c>
      <c r="AA26" s="48">
        <v>76</v>
      </c>
      <c r="AB26" s="2">
        <v>164</v>
      </c>
      <c r="AC26" s="47">
        <f aca="true" t="shared" si="3" ref="AC26:AE30">SUM(Z26,W26,T26,Q26,N26,K26,H26,E26,B26)</f>
        <v>4771</v>
      </c>
      <c r="AD26" s="48">
        <f t="shared" si="3"/>
        <v>4711</v>
      </c>
      <c r="AE26" s="48">
        <f t="shared" si="3"/>
        <v>9482</v>
      </c>
      <c r="AG26" s="134"/>
      <c r="AH26" s="134"/>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row>
    <row r="27" spans="1:63" ht="12.75">
      <c r="A27" s="13" t="s">
        <v>20</v>
      </c>
      <c r="B27" s="47">
        <v>25540</v>
      </c>
      <c r="C27" s="50">
        <v>25034</v>
      </c>
      <c r="D27" s="2">
        <v>50574</v>
      </c>
      <c r="E27" s="47">
        <v>83</v>
      </c>
      <c r="F27" s="50">
        <v>89</v>
      </c>
      <c r="G27" s="2">
        <v>172</v>
      </c>
      <c r="H27" s="47">
        <v>0</v>
      </c>
      <c r="I27" s="50">
        <v>0</v>
      </c>
      <c r="J27" s="2">
        <v>0</v>
      </c>
      <c r="K27" s="47">
        <v>2</v>
      </c>
      <c r="L27" s="50">
        <v>1</v>
      </c>
      <c r="M27" s="2">
        <v>3</v>
      </c>
      <c r="N27" s="47">
        <v>1</v>
      </c>
      <c r="O27" s="50">
        <v>0</v>
      </c>
      <c r="P27" s="2">
        <v>1</v>
      </c>
      <c r="Q27" s="47">
        <v>0</v>
      </c>
      <c r="R27" s="50">
        <v>0</v>
      </c>
      <c r="S27" s="2">
        <v>0</v>
      </c>
      <c r="T27" s="47">
        <v>23</v>
      </c>
      <c r="U27" s="50">
        <v>0</v>
      </c>
      <c r="V27" s="2">
        <v>23</v>
      </c>
      <c r="W27" s="47">
        <v>391</v>
      </c>
      <c r="X27" s="50">
        <v>401</v>
      </c>
      <c r="Y27" s="2">
        <v>792</v>
      </c>
      <c r="Z27" s="47">
        <v>3</v>
      </c>
      <c r="AA27" s="50">
        <v>5</v>
      </c>
      <c r="AB27" s="2">
        <v>8</v>
      </c>
      <c r="AC27" s="47">
        <f t="shared" si="3"/>
        <v>26043</v>
      </c>
      <c r="AD27" s="50">
        <f t="shared" si="3"/>
        <v>25530</v>
      </c>
      <c r="AE27" s="48">
        <f t="shared" si="3"/>
        <v>51573</v>
      </c>
      <c r="AG27" s="134"/>
      <c r="AH27" s="134"/>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row>
    <row r="28" spans="1:63" ht="12.75">
      <c r="A28" s="13" t="s">
        <v>21</v>
      </c>
      <c r="B28" s="47">
        <v>0</v>
      </c>
      <c r="C28" s="50">
        <v>0</v>
      </c>
      <c r="D28" s="2">
        <v>0</v>
      </c>
      <c r="E28" s="47">
        <v>0</v>
      </c>
      <c r="F28" s="50">
        <v>0</v>
      </c>
      <c r="G28" s="2">
        <v>0</v>
      </c>
      <c r="H28" s="47">
        <v>0</v>
      </c>
      <c r="I28" s="50">
        <v>0</v>
      </c>
      <c r="J28" s="2">
        <v>0</v>
      </c>
      <c r="K28" s="47">
        <v>0</v>
      </c>
      <c r="L28" s="50">
        <v>0</v>
      </c>
      <c r="M28" s="2">
        <v>0</v>
      </c>
      <c r="N28" s="47">
        <v>0</v>
      </c>
      <c r="O28" s="50">
        <v>0</v>
      </c>
      <c r="P28" s="2">
        <v>0</v>
      </c>
      <c r="Q28" s="47">
        <v>0</v>
      </c>
      <c r="R28" s="50">
        <v>0</v>
      </c>
      <c r="S28" s="2">
        <v>0</v>
      </c>
      <c r="T28" s="47">
        <v>0</v>
      </c>
      <c r="U28" s="50">
        <v>0</v>
      </c>
      <c r="V28" s="2">
        <v>0</v>
      </c>
      <c r="W28" s="47">
        <v>0</v>
      </c>
      <c r="X28" s="50">
        <v>0</v>
      </c>
      <c r="Y28" s="2">
        <v>0</v>
      </c>
      <c r="Z28" s="47">
        <v>0</v>
      </c>
      <c r="AA28" s="50">
        <v>0</v>
      </c>
      <c r="AB28" s="2">
        <v>0</v>
      </c>
      <c r="AC28" s="47">
        <f t="shared" si="3"/>
        <v>0</v>
      </c>
      <c r="AD28" s="50">
        <f t="shared" si="3"/>
        <v>0</v>
      </c>
      <c r="AE28" s="48">
        <f t="shared" si="3"/>
        <v>0</v>
      </c>
      <c r="AG28" s="134"/>
      <c r="AH28" s="134"/>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10"/>
    </row>
    <row r="29" spans="1:31" ht="12.75">
      <c r="A29" s="13" t="s">
        <v>22</v>
      </c>
      <c r="B29" s="47">
        <v>3597</v>
      </c>
      <c r="C29" s="50">
        <v>3387</v>
      </c>
      <c r="D29" s="2">
        <v>6984</v>
      </c>
      <c r="E29" s="47">
        <v>52</v>
      </c>
      <c r="F29" s="50">
        <v>51</v>
      </c>
      <c r="G29" s="2">
        <v>103</v>
      </c>
      <c r="H29" s="47">
        <v>1</v>
      </c>
      <c r="I29" s="50">
        <v>1</v>
      </c>
      <c r="J29" s="2">
        <v>2</v>
      </c>
      <c r="K29" s="47">
        <v>230</v>
      </c>
      <c r="L29" s="50">
        <v>194</v>
      </c>
      <c r="M29" s="2">
        <v>424</v>
      </c>
      <c r="N29" s="47">
        <v>16</v>
      </c>
      <c r="O29" s="50">
        <v>15</v>
      </c>
      <c r="P29" s="2">
        <v>31</v>
      </c>
      <c r="Q29" s="47">
        <v>0</v>
      </c>
      <c r="R29" s="50">
        <v>0</v>
      </c>
      <c r="S29" s="2">
        <v>0</v>
      </c>
      <c r="T29" s="47">
        <v>1151</v>
      </c>
      <c r="U29" s="50">
        <v>1113</v>
      </c>
      <c r="V29" s="2">
        <v>2264</v>
      </c>
      <c r="W29" s="47">
        <v>0</v>
      </c>
      <c r="X29" s="50">
        <v>0</v>
      </c>
      <c r="Y29" s="2">
        <v>0</v>
      </c>
      <c r="Z29" s="47">
        <v>22</v>
      </c>
      <c r="AA29" s="50">
        <v>16</v>
      </c>
      <c r="AB29" s="2">
        <v>38</v>
      </c>
      <c r="AC29" s="47">
        <f t="shared" si="3"/>
        <v>5069</v>
      </c>
      <c r="AD29" s="50">
        <f t="shared" si="3"/>
        <v>4777</v>
      </c>
      <c r="AE29" s="48">
        <f t="shared" si="3"/>
        <v>9846</v>
      </c>
    </row>
    <row r="30" spans="1:63" s="10" customFormat="1" ht="12.75">
      <c r="A30" s="10" t="s">
        <v>23</v>
      </c>
      <c r="B30" s="4">
        <v>30974</v>
      </c>
      <c r="C30" s="5">
        <v>30289</v>
      </c>
      <c r="D30" s="5">
        <v>61263</v>
      </c>
      <c r="E30" s="4">
        <v>200</v>
      </c>
      <c r="F30" s="5">
        <v>220</v>
      </c>
      <c r="G30" s="5">
        <v>420</v>
      </c>
      <c r="H30" s="4">
        <v>2</v>
      </c>
      <c r="I30" s="5">
        <v>2</v>
      </c>
      <c r="J30" s="5">
        <v>4</v>
      </c>
      <c r="K30" s="4">
        <v>809</v>
      </c>
      <c r="L30" s="5">
        <v>737</v>
      </c>
      <c r="M30" s="5">
        <v>1546</v>
      </c>
      <c r="N30" s="4">
        <v>41</v>
      </c>
      <c r="O30" s="5">
        <v>46</v>
      </c>
      <c r="P30" s="5">
        <v>87</v>
      </c>
      <c r="Q30" s="4">
        <v>0</v>
      </c>
      <c r="R30" s="5">
        <v>4</v>
      </c>
      <c r="S30" s="5">
        <v>4</v>
      </c>
      <c r="T30" s="4">
        <v>3353</v>
      </c>
      <c r="U30" s="5">
        <v>3222</v>
      </c>
      <c r="V30" s="5">
        <v>6575</v>
      </c>
      <c r="W30" s="4">
        <v>391</v>
      </c>
      <c r="X30" s="5">
        <v>401</v>
      </c>
      <c r="Y30" s="5">
        <v>792</v>
      </c>
      <c r="Z30" s="4">
        <v>113</v>
      </c>
      <c r="AA30" s="5">
        <v>97</v>
      </c>
      <c r="AB30" s="5">
        <v>210</v>
      </c>
      <c r="AC30" s="4">
        <f t="shared" si="3"/>
        <v>35883</v>
      </c>
      <c r="AD30" s="5">
        <f t="shared" si="3"/>
        <v>35018</v>
      </c>
      <c r="AE30" s="5">
        <f t="shared" si="3"/>
        <v>70901</v>
      </c>
      <c r="AG30" s="132"/>
      <c r="AH30" s="132"/>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10" customFormat="1" ht="12.75">
      <c r="A31" s="12" t="s">
        <v>27</v>
      </c>
      <c r="B31" s="6"/>
      <c r="C31" s="7"/>
      <c r="D31" s="7"/>
      <c r="E31" s="6"/>
      <c r="F31" s="7"/>
      <c r="G31" s="7"/>
      <c r="H31" s="6"/>
      <c r="I31" s="7"/>
      <c r="J31" s="7"/>
      <c r="K31" s="6"/>
      <c r="L31" s="7"/>
      <c r="M31" s="7"/>
      <c r="N31" s="6"/>
      <c r="O31" s="7"/>
      <c r="P31" s="7"/>
      <c r="Q31" s="6"/>
      <c r="R31" s="7"/>
      <c r="S31" s="7"/>
      <c r="T31" s="6"/>
      <c r="U31" s="7"/>
      <c r="V31" s="7"/>
      <c r="W31" s="6"/>
      <c r="X31" s="7"/>
      <c r="Y31" s="7"/>
      <c r="Z31" s="6"/>
      <c r="AA31" s="7"/>
      <c r="AB31" s="7"/>
      <c r="AC31" s="6"/>
      <c r="AD31" s="7"/>
      <c r="AE31" s="7"/>
      <c r="AG31" s="132"/>
      <c r="AH31" s="132"/>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31" ht="12.75">
      <c r="A32" s="13" t="s">
        <v>19</v>
      </c>
      <c r="B32" s="47">
        <v>2559</v>
      </c>
      <c r="C32" s="48">
        <v>2499</v>
      </c>
      <c r="D32" s="2">
        <v>5058</v>
      </c>
      <c r="E32" s="47">
        <v>162</v>
      </c>
      <c r="F32" s="48">
        <v>152</v>
      </c>
      <c r="G32" s="2">
        <v>314</v>
      </c>
      <c r="H32" s="47">
        <v>1</v>
      </c>
      <c r="I32" s="48">
        <v>1</v>
      </c>
      <c r="J32" s="2">
        <v>2</v>
      </c>
      <c r="K32" s="47">
        <v>1385</v>
      </c>
      <c r="L32" s="48">
        <v>1497</v>
      </c>
      <c r="M32" s="2">
        <v>2882</v>
      </c>
      <c r="N32" s="47">
        <v>30</v>
      </c>
      <c r="O32" s="48">
        <v>32</v>
      </c>
      <c r="P32" s="2">
        <v>62</v>
      </c>
      <c r="Q32" s="47">
        <v>0</v>
      </c>
      <c r="R32" s="48">
        <v>0</v>
      </c>
      <c r="S32" s="2">
        <v>0</v>
      </c>
      <c r="T32" s="47">
        <v>3034</v>
      </c>
      <c r="U32" s="48">
        <v>2843</v>
      </c>
      <c r="V32" s="2">
        <v>5877</v>
      </c>
      <c r="W32" s="47">
        <v>0</v>
      </c>
      <c r="X32" s="48">
        <v>0</v>
      </c>
      <c r="Y32" s="2">
        <v>0</v>
      </c>
      <c r="Z32" s="47">
        <v>105</v>
      </c>
      <c r="AA32" s="48">
        <v>99</v>
      </c>
      <c r="AB32" s="2">
        <v>204</v>
      </c>
      <c r="AC32" s="47">
        <f aca="true" t="shared" si="4" ref="AC32:AE36">SUM(Z32,W32,T32,Q32,N32,K32,H32,E32,B32)</f>
        <v>7276</v>
      </c>
      <c r="AD32" s="48">
        <f t="shared" si="4"/>
        <v>7123</v>
      </c>
      <c r="AE32" s="48">
        <f t="shared" si="4"/>
        <v>14399</v>
      </c>
    </row>
    <row r="33" spans="1:63" ht="12.75">
      <c r="A33" s="13" t="s">
        <v>20</v>
      </c>
      <c r="B33" s="47">
        <v>30959</v>
      </c>
      <c r="C33" s="50">
        <v>30868</v>
      </c>
      <c r="D33" s="2">
        <v>61827</v>
      </c>
      <c r="E33" s="47">
        <v>50</v>
      </c>
      <c r="F33" s="50">
        <v>62</v>
      </c>
      <c r="G33" s="2">
        <v>112</v>
      </c>
      <c r="H33" s="47">
        <v>0</v>
      </c>
      <c r="I33" s="50">
        <v>0</v>
      </c>
      <c r="J33" s="2">
        <v>0</v>
      </c>
      <c r="K33" s="47">
        <v>2</v>
      </c>
      <c r="L33" s="50">
        <v>0</v>
      </c>
      <c r="M33" s="2">
        <v>2</v>
      </c>
      <c r="N33" s="47">
        <v>0</v>
      </c>
      <c r="O33" s="50">
        <v>0</v>
      </c>
      <c r="P33" s="2">
        <v>0</v>
      </c>
      <c r="Q33" s="47">
        <v>0</v>
      </c>
      <c r="R33" s="50">
        <v>0</v>
      </c>
      <c r="S33" s="2">
        <v>0</v>
      </c>
      <c r="T33" s="47">
        <v>118</v>
      </c>
      <c r="U33" s="50">
        <v>103</v>
      </c>
      <c r="V33" s="2">
        <v>221</v>
      </c>
      <c r="W33" s="47">
        <v>419</v>
      </c>
      <c r="X33" s="50">
        <v>445</v>
      </c>
      <c r="Y33" s="2">
        <v>864</v>
      </c>
      <c r="Z33" s="47">
        <v>0</v>
      </c>
      <c r="AA33" s="50">
        <v>2</v>
      </c>
      <c r="AB33" s="2">
        <v>2</v>
      </c>
      <c r="AC33" s="47">
        <f t="shared" si="4"/>
        <v>31548</v>
      </c>
      <c r="AD33" s="50">
        <f t="shared" si="4"/>
        <v>31480</v>
      </c>
      <c r="AE33" s="48">
        <f t="shared" si="4"/>
        <v>63028</v>
      </c>
      <c r="AG33" s="134"/>
      <c r="AH33" s="134"/>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row>
    <row r="34" spans="1:63" ht="12.75">
      <c r="A34" s="13" t="s">
        <v>21</v>
      </c>
      <c r="B34" s="47">
        <v>0</v>
      </c>
      <c r="C34" s="50">
        <v>0</v>
      </c>
      <c r="D34" s="2">
        <v>0</v>
      </c>
      <c r="E34" s="47">
        <v>0</v>
      </c>
      <c r="F34" s="50">
        <v>0</v>
      </c>
      <c r="G34" s="2">
        <v>0</v>
      </c>
      <c r="H34" s="47">
        <v>0</v>
      </c>
      <c r="I34" s="50">
        <v>0</v>
      </c>
      <c r="J34" s="2">
        <v>0</v>
      </c>
      <c r="K34" s="47">
        <v>0</v>
      </c>
      <c r="L34" s="50">
        <v>0</v>
      </c>
      <c r="M34" s="2">
        <v>0</v>
      </c>
      <c r="N34" s="47">
        <v>0</v>
      </c>
      <c r="O34" s="50">
        <v>0</v>
      </c>
      <c r="P34" s="2">
        <v>0</v>
      </c>
      <c r="Q34" s="47">
        <v>0</v>
      </c>
      <c r="R34" s="50">
        <v>0</v>
      </c>
      <c r="S34" s="2">
        <v>0</v>
      </c>
      <c r="T34" s="47">
        <v>0</v>
      </c>
      <c r="U34" s="50">
        <v>0</v>
      </c>
      <c r="V34" s="2">
        <v>0</v>
      </c>
      <c r="W34" s="47">
        <v>0</v>
      </c>
      <c r="X34" s="50">
        <v>0</v>
      </c>
      <c r="Y34" s="2">
        <v>0</v>
      </c>
      <c r="Z34" s="47">
        <v>0</v>
      </c>
      <c r="AA34" s="50">
        <v>0</v>
      </c>
      <c r="AB34" s="2">
        <v>0</v>
      </c>
      <c r="AC34" s="47">
        <f t="shared" si="4"/>
        <v>0</v>
      </c>
      <c r="AD34" s="50">
        <f t="shared" si="4"/>
        <v>0</v>
      </c>
      <c r="AE34" s="48">
        <f t="shared" si="4"/>
        <v>0</v>
      </c>
      <c r="AG34" s="134"/>
      <c r="AH34" s="134"/>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10"/>
    </row>
    <row r="35" spans="1:63" ht="12.75">
      <c r="A35" s="13" t="s">
        <v>22</v>
      </c>
      <c r="B35" s="47">
        <v>5396</v>
      </c>
      <c r="C35" s="50">
        <v>5236</v>
      </c>
      <c r="D35" s="2">
        <v>10632</v>
      </c>
      <c r="E35" s="47">
        <v>159</v>
      </c>
      <c r="F35" s="50">
        <v>132</v>
      </c>
      <c r="G35" s="2">
        <v>291</v>
      </c>
      <c r="H35" s="47">
        <v>1</v>
      </c>
      <c r="I35" s="50">
        <v>0</v>
      </c>
      <c r="J35" s="2">
        <v>1</v>
      </c>
      <c r="K35" s="47">
        <v>1555</v>
      </c>
      <c r="L35" s="50">
        <v>1548</v>
      </c>
      <c r="M35" s="2">
        <v>3103</v>
      </c>
      <c r="N35" s="47">
        <v>53</v>
      </c>
      <c r="O35" s="50">
        <v>45</v>
      </c>
      <c r="P35" s="2">
        <v>98</v>
      </c>
      <c r="Q35" s="47">
        <v>1</v>
      </c>
      <c r="R35" s="50">
        <v>1</v>
      </c>
      <c r="S35" s="2">
        <v>2</v>
      </c>
      <c r="T35" s="47">
        <v>3778</v>
      </c>
      <c r="U35" s="50">
        <v>3451</v>
      </c>
      <c r="V35" s="2">
        <v>7229</v>
      </c>
      <c r="W35" s="47">
        <v>0</v>
      </c>
      <c r="X35" s="50">
        <v>0</v>
      </c>
      <c r="Y35" s="2">
        <v>0</v>
      </c>
      <c r="Z35" s="47">
        <v>54</v>
      </c>
      <c r="AA35" s="50">
        <v>50</v>
      </c>
      <c r="AB35" s="2">
        <v>104</v>
      </c>
      <c r="AC35" s="47">
        <f t="shared" si="4"/>
        <v>10997</v>
      </c>
      <c r="AD35" s="50">
        <f t="shared" si="4"/>
        <v>10463</v>
      </c>
      <c r="AE35" s="48">
        <f t="shared" si="4"/>
        <v>21460</v>
      </c>
      <c r="AG35" s="134"/>
      <c r="AH35" s="134"/>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row>
    <row r="36" spans="1:63" s="10" customFormat="1" ht="12.75">
      <c r="A36" s="10" t="s">
        <v>23</v>
      </c>
      <c r="B36" s="4">
        <v>38914</v>
      </c>
      <c r="C36" s="5">
        <v>38603</v>
      </c>
      <c r="D36" s="5">
        <v>77517</v>
      </c>
      <c r="E36" s="4">
        <v>371</v>
      </c>
      <c r="F36" s="5">
        <v>346</v>
      </c>
      <c r="G36" s="5">
        <v>717</v>
      </c>
      <c r="H36" s="4">
        <v>2</v>
      </c>
      <c r="I36" s="5">
        <v>1</v>
      </c>
      <c r="J36" s="5">
        <v>3</v>
      </c>
      <c r="K36" s="4">
        <v>2942</v>
      </c>
      <c r="L36" s="5">
        <v>3045</v>
      </c>
      <c r="M36" s="5">
        <v>5987</v>
      </c>
      <c r="N36" s="4">
        <v>83</v>
      </c>
      <c r="O36" s="5">
        <v>77</v>
      </c>
      <c r="P36" s="5">
        <v>160</v>
      </c>
      <c r="Q36" s="4">
        <v>1</v>
      </c>
      <c r="R36" s="5">
        <v>1</v>
      </c>
      <c r="S36" s="5">
        <v>2</v>
      </c>
      <c r="T36" s="4">
        <v>6930</v>
      </c>
      <c r="U36" s="5">
        <v>6397</v>
      </c>
      <c r="V36" s="5">
        <v>13327</v>
      </c>
      <c r="W36" s="4">
        <v>419</v>
      </c>
      <c r="X36" s="5">
        <v>445</v>
      </c>
      <c r="Y36" s="5">
        <v>864</v>
      </c>
      <c r="Z36" s="4">
        <v>159</v>
      </c>
      <c r="AA36" s="5">
        <v>151</v>
      </c>
      <c r="AB36" s="5">
        <v>310</v>
      </c>
      <c r="AC36" s="4">
        <f t="shared" si="4"/>
        <v>49821</v>
      </c>
      <c r="AD36" s="5">
        <f t="shared" si="4"/>
        <v>49066</v>
      </c>
      <c r="AE36" s="5">
        <f t="shared" si="4"/>
        <v>98887</v>
      </c>
      <c r="AG36" s="132"/>
      <c r="AH36" s="132"/>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10" customFormat="1" ht="12.75">
      <c r="A37" s="12" t="s">
        <v>28</v>
      </c>
      <c r="B37" s="6"/>
      <c r="C37" s="7"/>
      <c r="D37" s="7"/>
      <c r="E37" s="6"/>
      <c r="F37" s="7"/>
      <c r="G37" s="7"/>
      <c r="H37" s="6"/>
      <c r="I37" s="7"/>
      <c r="J37" s="7"/>
      <c r="K37" s="6"/>
      <c r="L37" s="7"/>
      <c r="M37" s="7"/>
      <c r="N37" s="6"/>
      <c r="O37" s="7"/>
      <c r="P37" s="7"/>
      <c r="Q37" s="6"/>
      <c r="R37" s="7"/>
      <c r="S37" s="7"/>
      <c r="T37" s="6"/>
      <c r="U37" s="7"/>
      <c r="V37" s="7"/>
      <c r="W37" s="6"/>
      <c r="X37" s="7"/>
      <c r="Y37" s="7"/>
      <c r="Z37" s="6"/>
      <c r="AA37" s="7"/>
      <c r="AB37" s="7"/>
      <c r="AC37" s="6"/>
      <c r="AD37" s="7"/>
      <c r="AE37" s="7"/>
      <c r="AG37" s="132"/>
      <c r="AH37" s="132"/>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32" ht="12.75">
      <c r="A38" s="13" t="s">
        <v>19</v>
      </c>
      <c r="B38" s="47">
        <v>18</v>
      </c>
      <c r="C38" s="48">
        <v>14</v>
      </c>
      <c r="D38" s="2">
        <v>32</v>
      </c>
      <c r="E38" s="47">
        <v>0</v>
      </c>
      <c r="F38" s="48">
        <v>0</v>
      </c>
      <c r="G38" s="2">
        <v>0</v>
      </c>
      <c r="H38" s="47">
        <v>0</v>
      </c>
      <c r="I38" s="48">
        <v>0</v>
      </c>
      <c r="J38" s="2">
        <v>0</v>
      </c>
      <c r="K38" s="47">
        <v>0</v>
      </c>
      <c r="L38" s="48">
        <v>0</v>
      </c>
      <c r="M38" s="2">
        <v>0</v>
      </c>
      <c r="N38" s="47">
        <v>0</v>
      </c>
      <c r="O38" s="48">
        <v>0</v>
      </c>
      <c r="P38" s="2">
        <v>0</v>
      </c>
      <c r="Q38" s="47">
        <v>0</v>
      </c>
      <c r="R38" s="48">
        <v>0</v>
      </c>
      <c r="S38" s="2">
        <v>0</v>
      </c>
      <c r="T38" s="47">
        <v>12</v>
      </c>
      <c r="U38" s="48">
        <v>16</v>
      </c>
      <c r="V38" s="2">
        <v>28</v>
      </c>
      <c r="W38" s="47">
        <v>0</v>
      </c>
      <c r="X38" s="48">
        <v>0</v>
      </c>
      <c r="Y38" s="2">
        <v>0</v>
      </c>
      <c r="Z38" s="47">
        <v>0</v>
      </c>
      <c r="AA38" s="48">
        <v>0</v>
      </c>
      <c r="AB38" s="2">
        <v>0</v>
      </c>
      <c r="AC38" s="47">
        <f aca="true" t="shared" si="5" ref="AC38:AE39">SUM(Z38,W38,T38,Q38,N38,K38,H38,E38,B38)</f>
        <v>30</v>
      </c>
      <c r="AD38" s="48">
        <f t="shared" si="5"/>
        <v>30</v>
      </c>
      <c r="AE38" s="48">
        <f t="shared" si="5"/>
        <v>60</v>
      </c>
      <c r="AF38" s="10"/>
    </row>
    <row r="39" spans="1:63" s="10" customFormat="1" ht="12.75">
      <c r="A39" s="10" t="s">
        <v>23</v>
      </c>
      <c r="B39" s="4">
        <v>18</v>
      </c>
      <c r="C39" s="5">
        <v>14</v>
      </c>
      <c r="D39" s="5">
        <v>32</v>
      </c>
      <c r="E39" s="4">
        <v>0</v>
      </c>
      <c r="F39" s="5">
        <v>0</v>
      </c>
      <c r="G39" s="5">
        <v>0</v>
      </c>
      <c r="H39" s="4">
        <v>0</v>
      </c>
      <c r="I39" s="5">
        <v>0</v>
      </c>
      <c r="J39" s="5">
        <v>0</v>
      </c>
      <c r="K39" s="4">
        <v>0</v>
      </c>
      <c r="L39" s="5">
        <v>0</v>
      </c>
      <c r="M39" s="5">
        <v>0</v>
      </c>
      <c r="N39" s="4">
        <v>0</v>
      </c>
      <c r="O39" s="5">
        <v>0</v>
      </c>
      <c r="P39" s="5">
        <v>0</v>
      </c>
      <c r="Q39" s="4">
        <v>0</v>
      </c>
      <c r="R39" s="5">
        <v>0</v>
      </c>
      <c r="S39" s="5">
        <v>0</v>
      </c>
      <c r="T39" s="4">
        <v>12</v>
      </c>
      <c r="U39" s="5">
        <v>16</v>
      </c>
      <c r="V39" s="5">
        <v>28</v>
      </c>
      <c r="W39" s="4">
        <v>0</v>
      </c>
      <c r="X39" s="5">
        <v>0</v>
      </c>
      <c r="Y39" s="5">
        <v>0</v>
      </c>
      <c r="Z39" s="4">
        <v>0</v>
      </c>
      <c r="AA39" s="5">
        <v>0</v>
      </c>
      <c r="AB39" s="5">
        <v>0</v>
      </c>
      <c r="AC39" s="4">
        <f t="shared" si="5"/>
        <v>30</v>
      </c>
      <c r="AD39" s="5">
        <f t="shared" si="5"/>
        <v>30</v>
      </c>
      <c r="AE39" s="5">
        <f t="shared" si="5"/>
        <v>60</v>
      </c>
      <c r="AF39" s="49"/>
      <c r="AG39" s="132"/>
      <c r="AH39" s="132"/>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10" customFormat="1" ht="12.75">
      <c r="A40" s="12" t="s">
        <v>29</v>
      </c>
      <c r="B40" s="6"/>
      <c r="C40" s="7"/>
      <c r="D40" s="7"/>
      <c r="E40" s="6"/>
      <c r="F40" s="7"/>
      <c r="G40" s="7"/>
      <c r="H40" s="6"/>
      <c r="I40" s="7"/>
      <c r="J40" s="7"/>
      <c r="K40" s="6"/>
      <c r="L40" s="7"/>
      <c r="M40" s="7"/>
      <c r="N40" s="6"/>
      <c r="O40" s="7"/>
      <c r="P40" s="7"/>
      <c r="Q40" s="6"/>
      <c r="R40" s="7"/>
      <c r="S40" s="7"/>
      <c r="T40" s="6"/>
      <c r="U40" s="7"/>
      <c r="V40" s="7"/>
      <c r="W40" s="6"/>
      <c r="X40" s="7"/>
      <c r="Y40" s="7"/>
      <c r="Z40" s="6"/>
      <c r="AA40" s="7"/>
      <c r="AB40" s="7"/>
      <c r="AC40" s="6"/>
      <c r="AD40" s="7"/>
      <c r="AE40" s="7"/>
      <c r="AF40" s="49"/>
      <c r="AG40" s="132"/>
      <c r="AH40" s="132"/>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32" ht="12.75">
      <c r="A41" s="13" t="s">
        <v>19</v>
      </c>
      <c r="B41" s="47">
        <v>1758</v>
      </c>
      <c r="C41" s="48">
        <v>1824</v>
      </c>
      <c r="D41" s="2">
        <v>3582</v>
      </c>
      <c r="E41" s="47">
        <v>80</v>
      </c>
      <c r="F41" s="48">
        <v>76</v>
      </c>
      <c r="G41" s="2">
        <v>156</v>
      </c>
      <c r="H41" s="47">
        <v>0</v>
      </c>
      <c r="I41" s="48">
        <v>0</v>
      </c>
      <c r="J41" s="2">
        <v>0</v>
      </c>
      <c r="K41" s="47">
        <v>1449</v>
      </c>
      <c r="L41" s="48">
        <v>1470</v>
      </c>
      <c r="M41" s="2">
        <v>2919</v>
      </c>
      <c r="N41" s="47">
        <v>40</v>
      </c>
      <c r="O41" s="48">
        <v>34</v>
      </c>
      <c r="P41" s="2">
        <v>74</v>
      </c>
      <c r="Q41" s="47">
        <v>2</v>
      </c>
      <c r="R41" s="48">
        <v>0</v>
      </c>
      <c r="S41" s="2">
        <v>2</v>
      </c>
      <c r="T41" s="47">
        <v>1395</v>
      </c>
      <c r="U41" s="48">
        <v>1241</v>
      </c>
      <c r="V41" s="2">
        <v>2636</v>
      </c>
      <c r="W41" s="47">
        <v>0</v>
      </c>
      <c r="X41" s="48">
        <v>0</v>
      </c>
      <c r="Y41" s="2">
        <v>0</v>
      </c>
      <c r="Z41" s="47">
        <v>44</v>
      </c>
      <c r="AA41" s="48">
        <v>63</v>
      </c>
      <c r="AB41" s="2">
        <v>107</v>
      </c>
      <c r="AC41" s="47">
        <f aca="true" t="shared" si="6" ref="AC41:AE45">SUM(Z41,W41,T41,Q41,N41,K41,H41,E41,B41)</f>
        <v>4768</v>
      </c>
      <c r="AD41" s="48">
        <f t="shared" si="6"/>
        <v>4708</v>
      </c>
      <c r="AE41" s="48">
        <f t="shared" si="6"/>
        <v>9476</v>
      </c>
      <c r="AF41" s="10"/>
    </row>
    <row r="42" spans="1:63" ht="12.75">
      <c r="A42" s="13" t="s">
        <v>20</v>
      </c>
      <c r="B42" s="47">
        <v>17663</v>
      </c>
      <c r="C42" s="50">
        <v>17552</v>
      </c>
      <c r="D42" s="2">
        <v>35215</v>
      </c>
      <c r="E42" s="47">
        <v>101</v>
      </c>
      <c r="F42" s="50">
        <v>96</v>
      </c>
      <c r="G42" s="2">
        <v>197</v>
      </c>
      <c r="H42" s="47">
        <v>0</v>
      </c>
      <c r="I42" s="50">
        <v>0</v>
      </c>
      <c r="J42" s="2">
        <v>0</v>
      </c>
      <c r="K42" s="47">
        <v>471</v>
      </c>
      <c r="L42" s="50">
        <v>482</v>
      </c>
      <c r="M42" s="2">
        <v>953</v>
      </c>
      <c r="N42" s="47">
        <v>0</v>
      </c>
      <c r="O42" s="50">
        <v>0</v>
      </c>
      <c r="P42" s="2">
        <v>0</v>
      </c>
      <c r="Q42" s="47">
        <v>0</v>
      </c>
      <c r="R42" s="50">
        <v>0</v>
      </c>
      <c r="S42" s="2">
        <v>0</v>
      </c>
      <c r="T42" s="47">
        <v>0</v>
      </c>
      <c r="U42" s="50">
        <v>0</v>
      </c>
      <c r="V42" s="2">
        <v>0</v>
      </c>
      <c r="W42" s="47">
        <v>113</v>
      </c>
      <c r="X42" s="50">
        <v>104</v>
      </c>
      <c r="Y42" s="2">
        <v>217</v>
      </c>
      <c r="Z42" s="47">
        <v>0</v>
      </c>
      <c r="AA42" s="50">
        <v>0</v>
      </c>
      <c r="AB42" s="2">
        <v>0</v>
      </c>
      <c r="AC42" s="47">
        <f t="shared" si="6"/>
        <v>18348</v>
      </c>
      <c r="AD42" s="50">
        <f t="shared" si="6"/>
        <v>18234</v>
      </c>
      <c r="AE42" s="48">
        <f t="shared" si="6"/>
        <v>36582</v>
      </c>
      <c r="AF42" s="10"/>
      <c r="AG42" s="134"/>
      <c r="AH42" s="134"/>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row>
    <row r="43" spans="1:63" ht="12.75">
      <c r="A43" s="13" t="s">
        <v>21</v>
      </c>
      <c r="B43" s="47">
        <v>68</v>
      </c>
      <c r="C43" s="50">
        <v>70</v>
      </c>
      <c r="D43" s="2">
        <v>138</v>
      </c>
      <c r="E43" s="47">
        <v>1</v>
      </c>
      <c r="F43" s="50">
        <v>1</v>
      </c>
      <c r="G43" s="2">
        <v>2</v>
      </c>
      <c r="H43" s="47">
        <v>0</v>
      </c>
      <c r="I43" s="50">
        <v>0</v>
      </c>
      <c r="J43" s="2">
        <v>0</v>
      </c>
      <c r="K43" s="47">
        <v>6</v>
      </c>
      <c r="L43" s="50">
        <v>4</v>
      </c>
      <c r="M43" s="2">
        <v>10</v>
      </c>
      <c r="N43" s="47">
        <v>0</v>
      </c>
      <c r="O43" s="50">
        <v>0</v>
      </c>
      <c r="P43" s="2">
        <v>0</v>
      </c>
      <c r="Q43" s="47">
        <v>0</v>
      </c>
      <c r="R43" s="50">
        <v>0</v>
      </c>
      <c r="S43" s="2">
        <v>0</v>
      </c>
      <c r="T43" s="47">
        <v>28</v>
      </c>
      <c r="U43" s="50">
        <v>36</v>
      </c>
      <c r="V43" s="2">
        <v>64</v>
      </c>
      <c r="W43" s="47">
        <v>0</v>
      </c>
      <c r="X43" s="50">
        <v>0</v>
      </c>
      <c r="Y43" s="2">
        <v>0</v>
      </c>
      <c r="Z43" s="47">
        <v>0</v>
      </c>
      <c r="AA43" s="50">
        <v>0</v>
      </c>
      <c r="AB43" s="2">
        <v>0</v>
      </c>
      <c r="AC43" s="47">
        <f t="shared" si="6"/>
        <v>103</v>
      </c>
      <c r="AD43" s="50">
        <f t="shared" si="6"/>
        <v>111</v>
      </c>
      <c r="AE43" s="48">
        <f t="shared" si="6"/>
        <v>214</v>
      </c>
      <c r="AG43" s="134"/>
      <c r="AH43" s="134"/>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row>
    <row r="44" spans="1:31" ht="12.75">
      <c r="A44" s="13" t="s">
        <v>22</v>
      </c>
      <c r="B44" s="47">
        <v>2560</v>
      </c>
      <c r="C44" s="50">
        <v>2553</v>
      </c>
      <c r="D44" s="2">
        <v>5113</v>
      </c>
      <c r="E44" s="47">
        <v>36</v>
      </c>
      <c r="F44" s="50">
        <v>43</v>
      </c>
      <c r="G44" s="2">
        <v>79</v>
      </c>
      <c r="H44" s="47">
        <v>0</v>
      </c>
      <c r="I44" s="50">
        <v>0</v>
      </c>
      <c r="J44" s="2">
        <v>0</v>
      </c>
      <c r="K44" s="47">
        <v>405</v>
      </c>
      <c r="L44" s="50">
        <v>422</v>
      </c>
      <c r="M44" s="2">
        <v>827</v>
      </c>
      <c r="N44" s="47">
        <v>6</v>
      </c>
      <c r="O44" s="50">
        <v>8</v>
      </c>
      <c r="P44" s="2">
        <v>14</v>
      </c>
      <c r="Q44" s="47">
        <v>0</v>
      </c>
      <c r="R44" s="50">
        <v>0</v>
      </c>
      <c r="S44" s="2">
        <v>0</v>
      </c>
      <c r="T44" s="47">
        <v>771</v>
      </c>
      <c r="U44" s="50">
        <v>745</v>
      </c>
      <c r="V44" s="2">
        <v>1516</v>
      </c>
      <c r="W44" s="47">
        <v>0</v>
      </c>
      <c r="X44" s="50">
        <v>0</v>
      </c>
      <c r="Y44" s="2">
        <v>0</v>
      </c>
      <c r="Z44" s="47">
        <v>1</v>
      </c>
      <c r="AA44" s="50">
        <v>3</v>
      </c>
      <c r="AB44" s="2">
        <v>4</v>
      </c>
      <c r="AC44" s="47">
        <f t="shared" si="6"/>
        <v>3779</v>
      </c>
      <c r="AD44" s="50">
        <f t="shared" si="6"/>
        <v>3774</v>
      </c>
      <c r="AE44" s="48">
        <f t="shared" si="6"/>
        <v>7553</v>
      </c>
    </row>
    <row r="45" spans="1:63" s="10" customFormat="1" ht="12.75">
      <c r="A45" s="10" t="s">
        <v>23</v>
      </c>
      <c r="B45" s="4">
        <v>22049</v>
      </c>
      <c r="C45" s="5">
        <v>21999</v>
      </c>
      <c r="D45" s="5">
        <v>44048</v>
      </c>
      <c r="E45" s="4">
        <v>218</v>
      </c>
      <c r="F45" s="5">
        <v>216</v>
      </c>
      <c r="G45" s="5">
        <v>434</v>
      </c>
      <c r="H45" s="4">
        <v>0</v>
      </c>
      <c r="I45" s="5">
        <v>0</v>
      </c>
      <c r="J45" s="5">
        <v>0</v>
      </c>
      <c r="K45" s="4">
        <v>2331</v>
      </c>
      <c r="L45" s="5">
        <v>2378</v>
      </c>
      <c r="M45" s="5">
        <v>4709</v>
      </c>
      <c r="N45" s="4">
        <v>46</v>
      </c>
      <c r="O45" s="5">
        <v>42</v>
      </c>
      <c r="P45" s="5">
        <v>88</v>
      </c>
      <c r="Q45" s="4">
        <v>2</v>
      </c>
      <c r="R45" s="5">
        <v>0</v>
      </c>
      <c r="S45" s="5">
        <v>2</v>
      </c>
      <c r="T45" s="4">
        <v>2194</v>
      </c>
      <c r="U45" s="5">
        <v>2022</v>
      </c>
      <c r="V45" s="5">
        <v>4216</v>
      </c>
      <c r="W45" s="4">
        <v>113</v>
      </c>
      <c r="X45" s="5">
        <v>104</v>
      </c>
      <c r="Y45" s="5">
        <v>217</v>
      </c>
      <c r="Z45" s="4">
        <v>45</v>
      </c>
      <c r="AA45" s="5">
        <v>66</v>
      </c>
      <c r="AB45" s="5">
        <v>111</v>
      </c>
      <c r="AC45" s="4">
        <f t="shared" si="6"/>
        <v>26998</v>
      </c>
      <c r="AD45" s="5">
        <f t="shared" si="6"/>
        <v>26827</v>
      </c>
      <c r="AE45" s="5">
        <f t="shared" si="6"/>
        <v>53825</v>
      </c>
      <c r="AF45" s="49"/>
      <c r="AG45" s="132"/>
      <c r="AH45" s="132"/>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32" s="13" customFormat="1" ht="12.75">
      <c r="A46" s="15" t="s">
        <v>30</v>
      </c>
      <c r="B46" s="59"/>
      <c r="C46" s="60"/>
      <c r="D46" s="9"/>
      <c r="E46" s="59"/>
      <c r="F46" s="60"/>
      <c r="G46" s="9"/>
      <c r="H46" s="59"/>
      <c r="I46" s="60"/>
      <c r="J46" s="9"/>
      <c r="K46" s="59"/>
      <c r="L46" s="60"/>
      <c r="M46" s="9"/>
      <c r="N46" s="59"/>
      <c r="O46" s="60"/>
      <c r="P46" s="9"/>
      <c r="Q46" s="59"/>
      <c r="R46" s="60"/>
      <c r="S46" s="9"/>
      <c r="T46" s="59"/>
      <c r="U46" s="60"/>
      <c r="V46" s="9"/>
      <c r="W46" s="59"/>
      <c r="X46" s="60"/>
      <c r="Y46" s="9"/>
      <c r="Z46" s="59"/>
      <c r="AA46" s="60"/>
      <c r="AB46" s="9"/>
      <c r="AC46" s="59"/>
      <c r="AD46" s="60"/>
      <c r="AE46" s="60"/>
      <c r="AF46" s="49"/>
    </row>
    <row r="47" spans="1:32" ht="12.75">
      <c r="A47" s="13" t="s">
        <v>19</v>
      </c>
      <c r="B47" s="47">
        <f aca="true" t="shared" si="7" ref="B47:AB47">SUM(B41,B38,B32,B26,B21,B15,B9)</f>
        <v>11245</v>
      </c>
      <c r="C47" s="48">
        <f t="shared" si="7"/>
        <v>11302</v>
      </c>
      <c r="D47" s="2">
        <f t="shared" si="7"/>
        <v>22547</v>
      </c>
      <c r="E47" s="47">
        <f t="shared" si="7"/>
        <v>821</v>
      </c>
      <c r="F47" s="48">
        <f t="shared" si="7"/>
        <v>823</v>
      </c>
      <c r="G47" s="2">
        <f t="shared" si="7"/>
        <v>1644</v>
      </c>
      <c r="H47" s="47">
        <f t="shared" si="7"/>
        <v>12</v>
      </c>
      <c r="I47" s="48">
        <f t="shared" si="7"/>
        <v>9</v>
      </c>
      <c r="J47" s="2">
        <f t="shared" si="7"/>
        <v>21</v>
      </c>
      <c r="K47" s="47">
        <f t="shared" si="7"/>
        <v>8054</v>
      </c>
      <c r="L47" s="48">
        <f t="shared" si="7"/>
        <v>8142</v>
      </c>
      <c r="M47" s="2">
        <f t="shared" si="7"/>
        <v>16196</v>
      </c>
      <c r="N47" s="47">
        <f t="shared" si="7"/>
        <v>215</v>
      </c>
      <c r="O47" s="48">
        <f t="shared" si="7"/>
        <v>213</v>
      </c>
      <c r="P47" s="2">
        <f t="shared" si="7"/>
        <v>428</v>
      </c>
      <c r="Q47" s="47">
        <f t="shared" si="7"/>
        <v>6</v>
      </c>
      <c r="R47" s="48">
        <f t="shared" si="7"/>
        <v>13</v>
      </c>
      <c r="S47" s="2">
        <f t="shared" si="7"/>
        <v>19</v>
      </c>
      <c r="T47" s="47">
        <f t="shared" si="7"/>
        <v>12318</v>
      </c>
      <c r="U47" s="48">
        <f t="shared" si="7"/>
        <v>11705</v>
      </c>
      <c r="V47" s="2">
        <f t="shared" si="7"/>
        <v>24023</v>
      </c>
      <c r="W47" s="47">
        <f t="shared" si="7"/>
        <v>0</v>
      </c>
      <c r="X47" s="48">
        <f t="shared" si="7"/>
        <v>0</v>
      </c>
      <c r="Y47" s="2">
        <f t="shared" si="7"/>
        <v>0</v>
      </c>
      <c r="Z47" s="47">
        <f t="shared" si="7"/>
        <v>582</v>
      </c>
      <c r="AA47" s="48">
        <f t="shared" si="7"/>
        <v>547</v>
      </c>
      <c r="AB47" s="2">
        <f t="shared" si="7"/>
        <v>1129</v>
      </c>
      <c r="AC47" s="47">
        <f aca="true" t="shared" si="8" ref="AC47:AE51">SUM(Z47,W47,T47,Q47,N47,K47,H47,E47,B47)</f>
        <v>33253</v>
      </c>
      <c r="AD47" s="48">
        <f t="shared" si="8"/>
        <v>32754</v>
      </c>
      <c r="AE47" s="48">
        <f t="shared" si="8"/>
        <v>66007</v>
      </c>
      <c r="AF47" s="10"/>
    </row>
    <row r="48" spans="1:63" ht="12.75">
      <c r="A48" s="13" t="s">
        <v>20</v>
      </c>
      <c r="B48" s="47">
        <f aca="true" t="shared" si="9" ref="B48:AB48">SUM(B10,B16,B22,B27,B33,B42)</f>
        <v>130304</v>
      </c>
      <c r="C48" s="50">
        <f t="shared" si="9"/>
        <v>129030</v>
      </c>
      <c r="D48" s="2">
        <f t="shared" si="9"/>
        <v>259334</v>
      </c>
      <c r="E48" s="47">
        <f t="shared" si="9"/>
        <v>487</v>
      </c>
      <c r="F48" s="50">
        <f t="shared" si="9"/>
        <v>492</v>
      </c>
      <c r="G48" s="2">
        <f t="shared" si="9"/>
        <v>979</v>
      </c>
      <c r="H48" s="47">
        <f t="shared" si="9"/>
        <v>464</v>
      </c>
      <c r="I48" s="50">
        <f t="shared" si="9"/>
        <v>761</v>
      </c>
      <c r="J48" s="2">
        <f t="shared" si="9"/>
        <v>1225</v>
      </c>
      <c r="K48" s="47">
        <f t="shared" si="9"/>
        <v>626</v>
      </c>
      <c r="L48" s="50">
        <f t="shared" si="9"/>
        <v>644</v>
      </c>
      <c r="M48" s="2">
        <f t="shared" si="9"/>
        <v>1270</v>
      </c>
      <c r="N48" s="47">
        <f t="shared" si="9"/>
        <v>3</v>
      </c>
      <c r="O48" s="50">
        <f t="shared" si="9"/>
        <v>0</v>
      </c>
      <c r="P48" s="2">
        <f t="shared" si="9"/>
        <v>3</v>
      </c>
      <c r="Q48" s="47">
        <f t="shared" si="9"/>
        <v>0</v>
      </c>
      <c r="R48" s="50">
        <f t="shared" si="9"/>
        <v>0</v>
      </c>
      <c r="S48" s="2">
        <f t="shared" si="9"/>
        <v>0</v>
      </c>
      <c r="T48" s="47">
        <f t="shared" si="9"/>
        <v>142</v>
      </c>
      <c r="U48" s="50">
        <f t="shared" si="9"/>
        <v>103</v>
      </c>
      <c r="V48" s="2">
        <f t="shared" si="9"/>
        <v>245</v>
      </c>
      <c r="W48" s="47">
        <f t="shared" si="9"/>
        <v>1825</v>
      </c>
      <c r="X48" s="50">
        <f t="shared" si="9"/>
        <v>1845</v>
      </c>
      <c r="Y48" s="2">
        <f t="shared" si="9"/>
        <v>3670</v>
      </c>
      <c r="Z48" s="47">
        <f t="shared" si="9"/>
        <v>3</v>
      </c>
      <c r="AA48" s="50">
        <f t="shared" si="9"/>
        <v>7</v>
      </c>
      <c r="AB48" s="2">
        <f t="shared" si="9"/>
        <v>10</v>
      </c>
      <c r="AC48" s="47">
        <f t="shared" si="8"/>
        <v>133854</v>
      </c>
      <c r="AD48" s="50">
        <f t="shared" si="8"/>
        <v>132882</v>
      </c>
      <c r="AE48" s="48">
        <f t="shared" si="8"/>
        <v>266736</v>
      </c>
      <c r="AF48" s="13"/>
      <c r="AG48" s="134"/>
      <c r="AH48" s="134"/>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row>
    <row r="49" spans="1:63" ht="12.75">
      <c r="A49" s="13" t="s">
        <v>21</v>
      </c>
      <c r="B49" s="47">
        <f aca="true" t="shared" si="10" ref="B49:AB49">SUM(B11,B17,B28,B34,B43)</f>
        <v>68</v>
      </c>
      <c r="C49" s="50">
        <f t="shared" si="10"/>
        <v>70</v>
      </c>
      <c r="D49" s="2">
        <f t="shared" si="10"/>
        <v>138</v>
      </c>
      <c r="E49" s="47">
        <f t="shared" si="10"/>
        <v>1</v>
      </c>
      <c r="F49" s="50">
        <f t="shared" si="10"/>
        <v>1</v>
      </c>
      <c r="G49" s="2">
        <f t="shared" si="10"/>
        <v>2</v>
      </c>
      <c r="H49" s="47">
        <f t="shared" si="10"/>
        <v>0</v>
      </c>
      <c r="I49" s="50">
        <f t="shared" si="10"/>
        <v>0</v>
      </c>
      <c r="J49" s="2">
        <f t="shared" si="10"/>
        <v>0</v>
      </c>
      <c r="K49" s="47">
        <f t="shared" si="10"/>
        <v>6</v>
      </c>
      <c r="L49" s="50">
        <f t="shared" si="10"/>
        <v>4</v>
      </c>
      <c r="M49" s="2">
        <f t="shared" si="10"/>
        <v>10</v>
      </c>
      <c r="N49" s="47">
        <f t="shared" si="10"/>
        <v>0</v>
      </c>
      <c r="O49" s="50">
        <f t="shared" si="10"/>
        <v>0</v>
      </c>
      <c r="P49" s="2">
        <f t="shared" si="10"/>
        <v>0</v>
      </c>
      <c r="Q49" s="47">
        <f t="shared" si="10"/>
        <v>0</v>
      </c>
      <c r="R49" s="50">
        <f t="shared" si="10"/>
        <v>0</v>
      </c>
      <c r="S49" s="2">
        <f t="shared" si="10"/>
        <v>0</v>
      </c>
      <c r="T49" s="47">
        <f t="shared" si="10"/>
        <v>28</v>
      </c>
      <c r="U49" s="50">
        <f t="shared" si="10"/>
        <v>36</v>
      </c>
      <c r="V49" s="2">
        <f t="shared" si="10"/>
        <v>64</v>
      </c>
      <c r="W49" s="47">
        <f t="shared" si="10"/>
        <v>0</v>
      </c>
      <c r="X49" s="50">
        <f t="shared" si="10"/>
        <v>0</v>
      </c>
      <c r="Y49" s="2">
        <f t="shared" si="10"/>
        <v>0</v>
      </c>
      <c r="Z49" s="47">
        <f t="shared" si="10"/>
        <v>0</v>
      </c>
      <c r="AA49" s="50">
        <f t="shared" si="10"/>
        <v>0</v>
      </c>
      <c r="AB49" s="2">
        <f t="shared" si="10"/>
        <v>0</v>
      </c>
      <c r="AC49" s="47">
        <f t="shared" si="8"/>
        <v>103</v>
      </c>
      <c r="AD49" s="50">
        <f t="shared" si="8"/>
        <v>111</v>
      </c>
      <c r="AE49" s="48">
        <f t="shared" si="8"/>
        <v>214</v>
      </c>
      <c r="AG49" s="134"/>
      <c r="AH49" s="134"/>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row>
    <row r="50" spans="1:31" ht="12.75">
      <c r="A50" s="13" t="s">
        <v>22</v>
      </c>
      <c r="B50" s="47">
        <f aca="true" t="shared" si="11" ref="B50:AB50">SUM(B12,B18,B23,B29,B35,B44)</f>
        <v>25800</v>
      </c>
      <c r="C50" s="50">
        <f t="shared" si="11"/>
        <v>25023</v>
      </c>
      <c r="D50" s="2">
        <f t="shared" si="11"/>
        <v>50823</v>
      </c>
      <c r="E50" s="47">
        <f t="shared" si="11"/>
        <v>796</v>
      </c>
      <c r="F50" s="50">
        <f t="shared" si="11"/>
        <v>807</v>
      </c>
      <c r="G50" s="2">
        <f t="shared" si="11"/>
        <v>1603</v>
      </c>
      <c r="H50" s="47">
        <f t="shared" si="11"/>
        <v>16</v>
      </c>
      <c r="I50" s="50">
        <f t="shared" si="11"/>
        <v>17</v>
      </c>
      <c r="J50" s="2">
        <f t="shared" si="11"/>
        <v>33</v>
      </c>
      <c r="K50" s="47">
        <f t="shared" si="11"/>
        <v>9084</v>
      </c>
      <c r="L50" s="50">
        <f t="shared" si="11"/>
        <v>8976</v>
      </c>
      <c r="M50" s="2">
        <f t="shared" si="11"/>
        <v>18060</v>
      </c>
      <c r="N50" s="47">
        <f t="shared" si="11"/>
        <v>278</v>
      </c>
      <c r="O50" s="50">
        <f t="shared" si="11"/>
        <v>263</v>
      </c>
      <c r="P50" s="2">
        <f t="shared" si="11"/>
        <v>541</v>
      </c>
      <c r="Q50" s="47">
        <f t="shared" si="11"/>
        <v>8</v>
      </c>
      <c r="R50" s="50">
        <f t="shared" si="11"/>
        <v>4</v>
      </c>
      <c r="S50" s="2">
        <f t="shared" si="11"/>
        <v>12</v>
      </c>
      <c r="T50" s="47">
        <f t="shared" si="11"/>
        <v>14499</v>
      </c>
      <c r="U50" s="50">
        <f t="shared" si="11"/>
        <v>13510</v>
      </c>
      <c r="V50" s="2">
        <f t="shared" si="11"/>
        <v>28009</v>
      </c>
      <c r="W50" s="47">
        <f t="shared" si="11"/>
        <v>0</v>
      </c>
      <c r="X50" s="50">
        <f t="shared" si="11"/>
        <v>0</v>
      </c>
      <c r="Y50" s="2">
        <f t="shared" si="11"/>
        <v>0</v>
      </c>
      <c r="Z50" s="47">
        <f t="shared" si="11"/>
        <v>141</v>
      </c>
      <c r="AA50" s="50">
        <f t="shared" si="11"/>
        <v>112</v>
      </c>
      <c r="AB50" s="2">
        <f t="shared" si="11"/>
        <v>253</v>
      </c>
      <c r="AC50" s="47">
        <f t="shared" si="8"/>
        <v>50622</v>
      </c>
      <c r="AD50" s="50">
        <f t="shared" si="8"/>
        <v>48712</v>
      </c>
      <c r="AE50" s="48">
        <f t="shared" si="8"/>
        <v>99334</v>
      </c>
    </row>
    <row r="51" spans="1:63" s="10" customFormat="1" ht="12.75">
      <c r="A51" s="10" t="s">
        <v>11</v>
      </c>
      <c r="B51" s="4">
        <f>SUM(B47:B50)</f>
        <v>167417</v>
      </c>
      <c r="C51" s="5">
        <f aca="true" t="shared" si="12" ref="C51:AB51">SUM(C47:C50)</f>
        <v>165425</v>
      </c>
      <c r="D51" s="5">
        <f t="shared" si="12"/>
        <v>332842</v>
      </c>
      <c r="E51" s="4">
        <f t="shared" si="12"/>
        <v>2105</v>
      </c>
      <c r="F51" s="5">
        <f t="shared" si="12"/>
        <v>2123</v>
      </c>
      <c r="G51" s="5">
        <f t="shared" si="12"/>
        <v>4228</v>
      </c>
      <c r="H51" s="4">
        <f t="shared" si="12"/>
        <v>492</v>
      </c>
      <c r="I51" s="5">
        <f t="shared" si="12"/>
        <v>787</v>
      </c>
      <c r="J51" s="5">
        <f t="shared" si="12"/>
        <v>1279</v>
      </c>
      <c r="K51" s="4">
        <f t="shared" si="12"/>
        <v>17770</v>
      </c>
      <c r="L51" s="5">
        <f t="shared" si="12"/>
        <v>17766</v>
      </c>
      <c r="M51" s="5">
        <f t="shared" si="12"/>
        <v>35536</v>
      </c>
      <c r="N51" s="4">
        <f t="shared" si="12"/>
        <v>496</v>
      </c>
      <c r="O51" s="5">
        <f t="shared" si="12"/>
        <v>476</v>
      </c>
      <c r="P51" s="5">
        <f t="shared" si="12"/>
        <v>972</v>
      </c>
      <c r="Q51" s="4">
        <f t="shared" si="12"/>
        <v>14</v>
      </c>
      <c r="R51" s="5">
        <f t="shared" si="12"/>
        <v>17</v>
      </c>
      <c r="S51" s="5">
        <f t="shared" si="12"/>
        <v>31</v>
      </c>
      <c r="T51" s="4">
        <f t="shared" si="12"/>
        <v>26987</v>
      </c>
      <c r="U51" s="5">
        <f t="shared" si="12"/>
        <v>25354</v>
      </c>
      <c r="V51" s="5">
        <f t="shared" si="12"/>
        <v>52341</v>
      </c>
      <c r="W51" s="4">
        <f t="shared" si="12"/>
        <v>1825</v>
      </c>
      <c r="X51" s="5">
        <f t="shared" si="12"/>
        <v>1845</v>
      </c>
      <c r="Y51" s="5">
        <f t="shared" si="12"/>
        <v>3670</v>
      </c>
      <c r="Z51" s="4">
        <f t="shared" si="12"/>
        <v>726</v>
      </c>
      <c r="AA51" s="5">
        <f t="shared" si="12"/>
        <v>666</v>
      </c>
      <c r="AB51" s="5">
        <f t="shared" si="12"/>
        <v>1392</v>
      </c>
      <c r="AC51" s="4">
        <f t="shared" si="8"/>
        <v>217832</v>
      </c>
      <c r="AD51" s="5">
        <f t="shared" si="8"/>
        <v>214459</v>
      </c>
      <c r="AE51" s="5">
        <f t="shared" si="8"/>
        <v>432291</v>
      </c>
      <c r="AF51" s="49"/>
      <c r="AG51" s="132"/>
      <c r="AH51" s="132"/>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row>
    <row r="52" spans="1:63" ht="12.75">
      <c r="A52" s="49"/>
      <c r="D52" s="49"/>
      <c r="G52" s="49"/>
      <c r="J52" s="49"/>
      <c r="K52" s="13"/>
      <c r="M52" s="49"/>
      <c r="N52" s="13"/>
      <c r="P52" s="49"/>
      <c r="Q52" s="13"/>
      <c r="S52" s="49"/>
      <c r="T52" s="13"/>
      <c r="V52" s="49"/>
      <c r="Y52" s="49"/>
      <c r="AB52" s="49"/>
      <c r="AE52" s="49"/>
      <c r="AG52" s="134"/>
      <c r="AH52" s="134"/>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row>
    <row r="53" spans="1:32" ht="12.75">
      <c r="A53" s="49"/>
      <c r="D53" s="49"/>
      <c r="G53" s="49"/>
      <c r="J53" s="49"/>
      <c r="K53" s="13"/>
      <c r="M53" s="49"/>
      <c r="N53" s="13"/>
      <c r="P53" s="49"/>
      <c r="Q53" s="13"/>
      <c r="S53" s="49"/>
      <c r="T53" s="13"/>
      <c r="V53" s="49"/>
      <c r="Y53" s="49"/>
      <c r="AB53" s="49"/>
      <c r="AE53" s="49"/>
      <c r="AF53" s="10"/>
    </row>
    <row r="54" spans="1:31" ht="12.75">
      <c r="A54" s="49"/>
      <c r="D54" s="49"/>
      <c r="G54" s="49"/>
      <c r="J54" s="49"/>
      <c r="K54" s="13"/>
      <c r="M54" s="49"/>
      <c r="N54" s="13"/>
      <c r="P54" s="49"/>
      <c r="Q54" s="13"/>
      <c r="S54" s="49"/>
      <c r="T54" s="13"/>
      <c r="V54" s="49"/>
      <c r="Y54" s="49"/>
      <c r="AB54" s="49"/>
      <c r="AE54" s="49"/>
    </row>
    <row r="55" spans="1:31" ht="12.75">
      <c r="A55" s="49"/>
      <c r="D55" s="49"/>
      <c r="G55" s="49"/>
      <c r="J55" s="49"/>
      <c r="K55" s="13"/>
      <c r="M55" s="49"/>
      <c r="N55" s="13"/>
      <c r="P55" s="49"/>
      <c r="Q55" s="13"/>
      <c r="S55" s="49"/>
      <c r="T55" s="13"/>
      <c r="V55" s="49"/>
      <c r="Y55" s="49"/>
      <c r="AB55" s="49"/>
      <c r="AE55" s="49"/>
    </row>
    <row r="56" spans="1:31" ht="12.75">
      <c r="A56" s="49"/>
      <c r="D56" s="49"/>
      <c r="G56" s="49"/>
      <c r="J56" s="49"/>
      <c r="K56" s="13"/>
      <c r="M56" s="49"/>
      <c r="N56" s="13"/>
      <c r="P56" s="49"/>
      <c r="Q56" s="13"/>
      <c r="S56" s="49"/>
      <c r="T56" s="13"/>
      <c r="V56" s="49"/>
      <c r="Y56" s="49"/>
      <c r="AB56" s="49"/>
      <c r="AE56" s="49"/>
    </row>
    <row r="57" spans="1:63" ht="12.75">
      <c r="A57" s="49"/>
      <c r="D57" s="49"/>
      <c r="G57" s="49"/>
      <c r="J57" s="49"/>
      <c r="K57" s="13"/>
      <c r="M57" s="49"/>
      <c r="N57" s="13"/>
      <c r="P57" s="49"/>
      <c r="Q57" s="13"/>
      <c r="S57" s="49"/>
      <c r="T57" s="13"/>
      <c r="V57" s="49"/>
      <c r="Y57" s="49"/>
      <c r="AB57" s="49"/>
      <c r="AE57" s="49"/>
      <c r="AG57" s="134"/>
      <c r="AH57" s="134"/>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row>
    <row r="58" spans="1:63" ht="12.75">
      <c r="A58" s="49"/>
      <c r="D58" s="49"/>
      <c r="G58" s="49"/>
      <c r="J58" s="49"/>
      <c r="K58" s="13"/>
      <c r="M58" s="49"/>
      <c r="N58" s="13"/>
      <c r="P58" s="49"/>
      <c r="Q58" s="13"/>
      <c r="S58" s="49"/>
      <c r="T58" s="13"/>
      <c r="V58" s="49"/>
      <c r="Y58" s="49"/>
      <c r="AB58" s="49"/>
      <c r="AE58" s="49"/>
      <c r="AG58" s="133"/>
      <c r="AH58" s="13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row>
    <row r="59" spans="1:31" ht="12.75">
      <c r="A59" s="49"/>
      <c r="D59" s="49"/>
      <c r="G59" s="49"/>
      <c r="J59" s="49"/>
      <c r="K59" s="13"/>
      <c r="M59" s="49"/>
      <c r="N59" s="13"/>
      <c r="P59" s="49"/>
      <c r="Q59" s="13"/>
      <c r="S59" s="49"/>
      <c r="T59" s="13"/>
      <c r="V59" s="49"/>
      <c r="Y59" s="49"/>
      <c r="AB59" s="49"/>
      <c r="AE59" s="49"/>
    </row>
    <row r="60" spans="1:31" ht="12.75">
      <c r="A60" s="49"/>
      <c r="D60" s="49"/>
      <c r="G60" s="49"/>
      <c r="J60" s="49"/>
      <c r="K60" s="13"/>
      <c r="M60" s="49"/>
      <c r="N60" s="13"/>
      <c r="P60" s="49"/>
      <c r="Q60" s="13"/>
      <c r="S60" s="49"/>
      <c r="T60" s="13"/>
      <c r="V60" s="49"/>
      <c r="Y60" s="49"/>
      <c r="AB60" s="49"/>
      <c r="AE60" s="49"/>
    </row>
    <row r="61" spans="1:31" ht="12.75">
      <c r="A61" s="49"/>
      <c r="D61" s="49"/>
      <c r="G61" s="49"/>
      <c r="J61" s="49"/>
      <c r="K61" s="13"/>
      <c r="M61" s="49"/>
      <c r="N61" s="13"/>
      <c r="P61" s="49"/>
      <c r="Q61" s="13"/>
      <c r="S61" s="49"/>
      <c r="T61" s="13"/>
      <c r="V61" s="49"/>
      <c r="Y61" s="49"/>
      <c r="AB61" s="49"/>
      <c r="AE61" s="49"/>
    </row>
    <row r="62" spans="1:31" ht="12.75">
      <c r="A62" s="49"/>
      <c r="D62" s="49"/>
      <c r="G62" s="49"/>
      <c r="J62" s="49"/>
      <c r="K62" s="13"/>
      <c r="M62" s="49"/>
      <c r="N62" s="13"/>
      <c r="P62" s="49"/>
      <c r="Q62" s="13"/>
      <c r="S62" s="49"/>
      <c r="T62" s="13"/>
      <c r="V62" s="49"/>
      <c r="Y62" s="49"/>
      <c r="AB62" s="49"/>
      <c r="AE62" s="49"/>
    </row>
    <row r="63" spans="1:63" ht="12.75">
      <c r="A63" s="49"/>
      <c r="D63" s="49"/>
      <c r="G63" s="49"/>
      <c r="J63" s="49"/>
      <c r="K63" s="13"/>
      <c r="M63" s="49"/>
      <c r="N63" s="13"/>
      <c r="P63" s="49"/>
      <c r="Q63" s="13"/>
      <c r="S63" s="49"/>
      <c r="T63" s="13"/>
      <c r="V63" s="49"/>
      <c r="Y63" s="49"/>
      <c r="AB63" s="49"/>
      <c r="AE63" s="49"/>
      <c r="AG63" s="134"/>
      <c r="AH63" s="134"/>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row>
    <row r="64" spans="1:31" ht="12.75">
      <c r="A64" s="49"/>
      <c r="D64" s="49"/>
      <c r="G64" s="49"/>
      <c r="J64" s="49"/>
      <c r="K64" s="13"/>
      <c r="M64" s="49"/>
      <c r="N64" s="13"/>
      <c r="P64" s="49"/>
      <c r="Q64" s="13"/>
      <c r="S64" s="49"/>
      <c r="T64" s="13"/>
      <c r="V64" s="49"/>
      <c r="Y64" s="49"/>
      <c r="AB64" s="49"/>
      <c r="AE64" s="49"/>
    </row>
    <row r="65" spans="1:31" ht="12.75">
      <c r="A65" s="49"/>
      <c r="D65" s="49"/>
      <c r="G65" s="49"/>
      <c r="J65" s="49"/>
      <c r="K65" s="13"/>
      <c r="M65" s="49"/>
      <c r="N65" s="13"/>
      <c r="P65" s="49"/>
      <c r="Q65" s="13"/>
      <c r="S65" s="49"/>
      <c r="T65" s="13"/>
      <c r="V65" s="49"/>
      <c r="Y65" s="49"/>
      <c r="AB65" s="49"/>
      <c r="AE65" s="49"/>
    </row>
    <row r="66" spans="1:31" ht="12.75">
      <c r="A66" s="49"/>
      <c r="D66" s="49"/>
      <c r="G66" s="49"/>
      <c r="J66" s="49"/>
      <c r="K66" s="13"/>
      <c r="M66" s="49"/>
      <c r="N66" s="13"/>
      <c r="P66" s="49"/>
      <c r="Q66" s="13"/>
      <c r="S66" s="49"/>
      <c r="T66" s="13"/>
      <c r="V66" s="49"/>
      <c r="Y66" s="49"/>
      <c r="AB66" s="49"/>
      <c r="AE66" s="49"/>
    </row>
    <row r="67" spans="1:31" ht="12.75">
      <c r="A67" s="49"/>
      <c r="D67" s="49"/>
      <c r="G67" s="49"/>
      <c r="J67" s="49"/>
      <c r="K67" s="13"/>
      <c r="M67" s="49"/>
      <c r="N67" s="13"/>
      <c r="P67" s="49"/>
      <c r="Q67" s="13"/>
      <c r="S67" s="49"/>
      <c r="T67" s="13"/>
      <c r="V67" s="49"/>
      <c r="Y67" s="49"/>
      <c r="AB67" s="49"/>
      <c r="AE67" s="49"/>
    </row>
    <row r="68" spans="1:31" ht="12.75">
      <c r="A68" s="49"/>
      <c r="D68" s="49"/>
      <c r="G68" s="49"/>
      <c r="J68" s="49"/>
      <c r="K68" s="13"/>
      <c r="M68" s="49"/>
      <c r="N68" s="13"/>
      <c r="P68" s="49"/>
      <c r="Q68" s="13"/>
      <c r="S68" s="49"/>
      <c r="T68" s="13"/>
      <c r="V68" s="49"/>
      <c r="Y68" s="49"/>
      <c r="AB68" s="49"/>
      <c r="AE68" s="49"/>
    </row>
    <row r="69" spans="1:31" ht="12.75">
      <c r="A69" s="49"/>
      <c r="D69" s="49"/>
      <c r="G69" s="49"/>
      <c r="J69" s="49"/>
      <c r="K69" s="13"/>
      <c r="M69" s="49"/>
      <c r="N69" s="13"/>
      <c r="P69" s="49"/>
      <c r="Q69" s="13"/>
      <c r="S69" s="49"/>
      <c r="T69" s="13"/>
      <c r="V69" s="49"/>
      <c r="Y69" s="49"/>
      <c r="AB69" s="49"/>
      <c r="AE69" s="49"/>
    </row>
    <row r="70" spans="1:31" ht="12.75">
      <c r="A70" s="49"/>
      <c r="D70" s="49"/>
      <c r="G70" s="49"/>
      <c r="J70" s="49"/>
      <c r="K70" s="13"/>
      <c r="M70" s="49"/>
      <c r="N70" s="13"/>
      <c r="P70" s="49"/>
      <c r="Q70" s="13"/>
      <c r="S70" s="49"/>
      <c r="T70" s="13"/>
      <c r="V70" s="49"/>
      <c r="Y70" s="49"/>
      <c r="AB70" s="49"/>
      <c r="AE70" s="49"/>
    </row>
    <row r="71" spans="1:31" ht="12.75">
      <c r="A71" s="49"/>
      <c r="D71" s="49"/>
      <c r="G71" s="49"/>
      <c r="J71" s="49"/>
      <c r="K71" s="13"/>
      <c r="M71" s="49"/>
      <c r="N71" s="13"/>
      <c r="P71" s="49"/>
      <c r="Q71" s="13"/>
      <c r="S71" s="49"/>
      <c r="T71" s="13"/>
      <c r="V71" s="49"/>
      <c r="Y71" s="49"/>
      <c r="AB71" s="49"/>
      <c r="AE71" s="49"/>
    </row>
    <row r="72" spans="1:31" ht="12.75">
      <c r="A72" s="49"/>
      <c r="D72" s="49"/>
      <c r="G72" s="49"/>
      <c r="J72" s="49"/>
      <c r="K72" s="13"/>
      <c r="M72" s="49"/>
      <c r="N72" s="13"/>
      <c r="P72" s="49"/>
      <c r="Q72" s="13"/>
      <c r="S72" s="49"/>
      <c r="T72" s="13"/>
      <c r="V72" s="49"/>
      <c r="Y72" s="49"/>
      <c r="AB72" s="49"/>
      <c r="AE72" s="49"/>
    </row>
    <row r="73" spans="1:31" ht="12.75">
      <c r="A73" s="49"/>
      <c r="D73" s="49"/>
      <c r="G73" s="49"/>
      <c r="J73" s="49"/>
      <c r="K73" s="13"/>
      <c r="M73" s="49"/>
      <c r="N73" s="13"/>
      <c r="P73" s="49"/>
      <c r="Q73" s="13"/>
      <c r="S73" s="49"/>
      <c r="T73" s="13"/>
      <c r="V73" s="49"/>
      <c r="Y73" s="49"/>
      <c r="AB73" s="49"/>
      <c r="AE73" s="49"/>
    </row>
    <row r="74" spans="1:31" ht="12.75">
      <c r="A74" s="49"/>
      <c r="D74" s="49"/>
      <c r="G74" s="49"/>
      <c r="J74" s="49"/>
      <c r="K74" s="13"/>
      <c r="M74" s="49"/>
      <c r="N74" s="13"/>
      <c r="P74" s="49"/>
      <c r="Q74" s="13"/>
      <c r="S74" s="49"/>
      <c r="T74" s="13"/>
      <c r="V74" s="49"/>
      <c r="Y74" s="49"/>
      <c r="AB74" s="49"/>
      <c r="AE74" s="49"/>
    </row>
    <row r="75" spans="1:31" ht="12.75">
      <c r="A75" s="49"/>
      <c r="D75" s="49"/>
      <c r="G75" s="49"/>
      <c r="J75" s="49"/>
      <c r="K75" s="13"/>
      <c r="M75" s="49"/>
      <c r="N75" s="13"/>
      <c r="P75" s="49"/>
      <c r="Q75" s="13"/>
      <c r="S75" s="49"/>
      <c r="T75" s="13"/>
      <c r="V75" s="49"/>
      <c r="Y75" s="49"/>
      <c r="AB75" s="49"/>
      <c r="AE75" s="49"/>
    </row>
    <row r="76" spans="1:31" ht="12.75">
      <c r="A76" s="49"/>
      <c r="D76" s="49"/>
      <c r="G76" s="49"/>
      <c r="J76" s="49"/>
      <c r="K76" s="13"/>
      <c r="M76" s="49"/>
      <c r="N76" s="13"/>
      <c r="P76" s="49"/>
      <c r="Q76" s="13"/>
      <c r="S76" s="49"/>
      <c r="T76" s="13"/>
      <c r="V76" s="49"/>
      <c r="Y76" s="49"/>
      <c r="AB76" s="49"/>
      <c r="AE76" s="49"/>
    </row>
    <row r="77" spans="1:31" ht="12.75">
      <c r="A77" s="49"/>
      <c r="D77" s="49"/>
      <c r="G77" s="49"/>
      <c r="J77" s="49"/>
      <c r="K77" s="13"/>
      <c r="M77" s="49"/>
      <c r="N77" s="13"/>
      <c r="P77" s="49"/>
      <c r="Q77" s="13"/>
      <c r="S77" s="49"/>
      <c r="T77" s="13"/>
      <c r="V77" s="49"/>
      <c r="Y77" s="49"/>
      <c r="AB77" s="49"/>
      <c r="AE77" s="49"/>
    </row>
    <row r="78" spans="1:31" ht="12.75">
      <c r="A78" s="49"/>
      <c r="D78" s="49"/>
      <c r="G78" s="49"/>
      <c r="J78" s="49"/>
      <c r="K78" s="13"/>
      <c r="M78" s="49"/>
      <c r="N78" s="13"/>
      <c r="P78" s="49"/>
      <c r="Q78" s="13"/>
      <c r="S78" s="49"/>
      <c r="T78" s="13"/>
      <c r="V78" s="49"/>
      <c r="Y78" s="49"/>
      <c r="AB78" s="49"/>
      <c r="AE78" s="49"/>
    </row>
    <row r="79" spans="1:31" ht="12.75">
      <c r="A79" s="49"/>
      <c r="D79" s="49"/>
      <c r="G79" s="49"/>
      <c r="J79" s="49"/>
      <c r="K79" s="13"/>
      <c r="M79" s="49"/>
      <c r="N79" s="13"/>
      <c r="P79" s="49"/>
      <c r="Q79" s="13"/>
      <c r="S79" s="49"/>
      <c r="T79" s="13"/>
      <c r="V79" s="49"/>
      <c r="Y79" s="49"/>
      <c r="AB79" s="49"/>
      <c r="AE79" s="49"/>
    </row>
    <row r="80" spans="1:31" ht="12.75">
      <c r="A80" s="49"/>
      <c r="D80" s="49"/>
      <c r="G80" s="49"/>
      <c r="J80" s="49"/>
      <c r="K80" s="13"/>
      <c r="M80" s="49"/>
      <c r="N80" s="13"/>
      <c r="P80" s="49"/>
      <c r="Q80" s="13"/>
      <c r="S80" s="49"/>
      <c r="T80" s="13"/>
      <c r="V80" s="49"/>
      <c r="Y80" s="49"/>
      <c r="AB80" s="49"/>
      <c r="AE80" s="49"/>
    </row>
    <row r="81" spans="1:31" ht="12.75">
      <c r="A81" s="49"/>
      <c r="D81" s="49"/>
      <c r="G81" s="49"/>
      <c r="J81" s="49"/>
      <c r="K81" s="13"/>
      <c r="M81" s="49"/>
      <c r="N81" s="13"/>
      <c r="P81" s="49"/>
      <c r="Q81" s="13"/>
      <c r="S81" s="49"/>
      <c r="T81" s="13"/>
      <c r="V81" s="49"/>
      <c r="Y81" s="49"/>
      <c r="AB81" s="49"/>
      <c r="AE81" s="49"/>
    </row>
    <row r="82" spans="1:31" ht="12.75">
      <c r="A82" s="49"/>
      <c r="D82" s="49"/>
      <c r="G82" s="49"/>
      <c r="J82" s="49"/>
      <c r="K82" s="13"/>
      <c r="M82" s="49"/>
      <c r="N82" s="13"/>
      <c r="P82" s="49"/>
      <c r="Q82" s="13"/>
      <c r="S82" s="49"/>
      <c r="T82" s="13"/>
      <c r="V82" s="49"/>
      <c r="Y82" s="49"/>
      <c r="AB82" s="49"/>
      <c r="AE82" s="49"/>
    </row>
    <row r="83" spans="1:31" ht="12.75">
      <c r="A83" s="49"/>
      <c r="D83" s="49"/>
      <c r="G83" s="49"/>
      <c r="J83" s="49"/>
      <c r="K83" s="13"/>
      <c r="M83" s="49"/>
      <c r="N83" s="13"/>
      <c r="P83" s="49"/>
      <c r="Q83" s="13"/>
      <c r="S83" s="49"/>
      <c r="T83" s="13"/>
      <c r="V83" s="49"/>
      <c r="Y83" s="49"/>
      <c r="AB83" s="49"/>
      <c r="AE83" s="49"/>
    </row>
    <row r="84" spans="1:31" ht="12.75">
      <c r="A84" s="49"/>
      <c r="D84" s="49"/>
      <c r="G84" s="49"/>
      <c r="J84" s="49"/>
      <c r="K84" s="13"/>
      <c r="M84" s="49"/>
      <c r="N84" s="13"/>
      <c r="P84" s="49"/>
      <c r="Q84" s="13"/>
      <c r="S84" s="49"/>
      <c r="T84" s="13"/>
      <c r="V84" s="49"/>
      <c r="Y84" s="49"/>
      <c r="AB84" s="49"/>
      <c r="AE84" s="49"/>
    </row>
    <row r="85" spans="1:31" ht="12.75">
      <c r="A85" s="49"/>
      <c r="D85" s="49"/>
      <c r="G85" s="49"/>
      <c r="J85" s="49"/>
      <c r="K85" s="13"/>
      <c r="M85" s="49"/>
      <c r="N85" s="13"/>
      <c r="P85" s="49"/>
      <c r="Q85" s="13"/>
      <c r="S85" s="49"/>
      <c r="T85" s="13"/>
      <c r="V85" s="49"/>
      <c r="Y85" s="49"/>
      <c r="AB85" s="49"/>
      <c r="AE85" s="49"/>
    </row>
    <row r="86" spans="1:31" ht="12.75">
      <c r="A86" s="49"/>
      <c r="D86" s="49"/>
      <c r="G86" s="49"/>
      <c r="J86" s="49"/>
      <c r="K86" s="13"/>
      <c r="M86" s="49"/>
      <c r="N86" s="13"/>
      <c r="P86" s="49"/>
      <c r="Q86" s="13"/>
      <c r="S86" s="49"/>
      <c r="T86" s="13"/>
      <c r="V86" s="49"/>
      <c r="Y86" s="49"/>
      <c r="AB86" s="49"/>
      <c r="AE86" s="49"/>
    </row>
    <row r="87" spans="1:31" ht="12.75">
      <c r="A87" s="49"/>
      <c r="D87" s="49"/>
      <c r="G87" s="49"/>
      <c r="J87" s="49"/>
      <c r="K87" s="13"/>
      <c r="M87" s="49"/>
      <c r="N87" s="13"/>
      <c r="P87" s="49"/>
      <c r="Q87" s="13"/>
      <c r="S87" s="49"/>
      <c r="T87" s="13"/>
      <c r="V87" s="49"/>
      <c r="Y87" s="49"/>
      <c r="AB87" s="49"/>
      <c r="AE87" s="49"/>
    </row>
    <row r="88" spans="1:31" ht="12.75">
      <c r="A88" s="49"/>
      <c r="D88" s="49"/>
      <c r="G88" s="49"/>
      <c r="J88" s="49"/>
      <c r="K88" s="13"/>
      <c r="M88" s="49"/>
      <c r="N88" s="13"/>
      <c r="P88" s="49"/>
      <c r="Q88" s="13"/>
      <c r="S88" s="49"/>
      <c r="T88" s="13"/>
      <c r="V88" s="49"/>
      <c r="Y88" s="49"/>
      <c r="AB88" s="49"/>
      <c r="AE88" s="49"/>
    </row>
    <row r="89" spans="1:31" ht="12.75">
      <c r="A89" s="49"/>
      <c r="D89" s="49"/>
      <c r="G89" s="49"/>
      <c r="J89" s="49"/>
      <c r="K89" s="13"/>
      <c r="M89" s="49"/>
      <c r="N89" s="13"/>
      <c r="P89" s="49"/>
      <c r="Q89" s="13"/>
      <c r="S89" s="49"/>
      <c r="T89" s="13"/>
      <c r="V89" s="49"/>
      <c r="Y89" s="49"/>
      <c r="AB89" s="49"/>
      <c r="AE89" s="49"/>
    </row>
    <row r="90" spans="1:31" ht="12.75">
      <c r="A90" s="49"/>
      <c r="D90" s="49"/>
      <c r="G90" s="49"/>
      <c r="J90" s="49"/>
      <c r="K90" s="13"/>
      <c r="M90" s="49"/>
      <c r="N90" s="13"/>
      <c r="P90" s="49"/>
      <c r="Q90" s="13"/>
      <c r="S90" s="49"/>
      <c r="T90" s="13"/>
      <c r="V90" s="49"/>
      <c r="Y90" s="49"/>
      <c r="AB90" s="49"/>
      <c r="AE90" s="49"/>
    </row>
    <row r="91" spans="1:31" ht="12.75">
      <c r="A91" s="49"/>
      <c r="D91" s="49"/>
      <c r="G91" s="49"/>
      <c r="J91" s="49"/>
      <c r="K91" s="13"/>
      <c r="M91" s="49"/>
      <c r="N91" s="13"/>
      <c r="P91" s="49"/>
      <c r="Q91" s="13"/>
      <c r="S91" s="49"/>
      <c r="T91" s="13"/>
      <c r="V91" s="49"/>
      <c r="Y91" s="49"/>
      <c r="AB91" s="49"/>
      <c r="AE91" s="49"/>
    </row>
    <row r="92" spans="1:31" ht="12.75">
      <c r="A92" s="49"/>
      <c r="D92" s="49"/>
      <c r="G92" s="49"/>
      <c r="J92" s="49"/>
      <c r="K92" s="13"/>
      <c r="M92" s="49"/>
      <c r="N92" s="13"/>
      <c r="P92" s="49"/>
      <c r="Q92" s="13"/>
      <c r="S92" s="49"/>
      <c r="T92" s="13"/>
      <c r="V92" s="49"/>
      <c r="Y92" s="49"/>
      <c r="AB92" s="49"/>
      <c r="AE92" s="49"/>
    </row>
    <row r="93" spans="1:31" ht="12.75">
      <c r="A93" s="49"/>
      <c r="D93" s="49"/>
      <c r="G93" s="49"/>
      <c r="J93" s="49"/>
      <c r="K93" s="13"/>
      <c r="M93" s="49"/>
      <c r="N93" s="13"/>
      <c r="P93" s="49"/>
      <c r="Q93" s="13"/>
      <c r="S93" s="49"/>
      <c r="T93" s="13"/>
      <c r="V93" s="49"/>
      <c r="Y93" s="49"/>
      <c r="AB93" s="49"/>
      <c r="AE93" s="49"/>
    </row>
    <row r="94" spans="1:31" ht="12.75">
      <c r="A94" s="49"/>
      <c r="D94" s="49"/>
      <c r="G94" s="49"/>
      <c r="J94" s="49"/>
      <c r="K94" s="13"/>
      <c r="M94" s="49"/>
      <c r="N94" s="13"/>
      <c r="P94" s="49"/>
      <c r="Q94" s="13"/>
      <c r="S94" s="49"/>
      <c r="T94" s="13"/>
      <c r="V94" s="49"/>
      <c r="Y94" s="49"/>
      <c r="AB94" s="49"/>
      <c r="AE94" s="49"/>
    </row>
    <row r="95" spans="1:31" ht="12.75">
      <c r="A95" s="49"/>
      <c r="D95" s="49"/>
      <c r="G95" s="49"/>
      <c r="J95" s="49"/>
      <c r="K95" s="13"/>
      <c r="M95" s="49"/>
      <c r="N95" s="13"/>
      <c r="P95" s="49"/>
      <c r="Q95" s="13"/>
      <c r="S95" s="49"/>
      <c r="T95" s="13"/>
      <c r="V95" s="49"/>
      <c r="Y95" s="49"/>
      <c r="AB95" s="49"/>
      <c r="AE95" s="49"/>
    </row>
    <row r="96" spans="1:31" ht="12.75">
      <c r="A96" s="49"/>
      <c r="D96" s="49"/>
      <c r="G96" s="49"/>
      <c r="J96" s="49"/>
      <c r="K96" s="13"/>
      <c r="M96" s="49"/>
      <c r="N96" s="13"/>
      <c r="P96" s="49"/>
      <c r="Q96" s="13"/>
      <c r="S96" s="49"/>
      <c r="T96" s="13"/>
      <c r="V96" s="49"/>
      <c r="Y96" s="49"/>
      <c r="AB96" s="49"/>
      <c r="AE96" s="49"/>
    </row>
    <row r="97" spans="1:31" ht="12.75">
      <c r="A97" s="49"/>
      <c r="D97" s="49"/>
      <c r="G97" s="49"/>
      <c r="J97" s="49"/>
      <c r="K97" s="13"/>
      <c r="M97" s="49"/>
      <c r="N97" s="13"/>
      <c r="P97" s="49"/>
      <c r="Q97" s="13"/>
      <c r="S97" s="49"/>
      <c r="T97" s="13"/>
      <c r="V97" s="49"/>
      <c r="Y97" s="49"/>
      <c r="AB97" s="49"/>
      <c r="AE97" s="49"/>
    </row>
    <row r="98" spans="1:31" ht="12.75">
      <c r="A98" s="49"/>
      <c r="D98" s="49"/>
      <c r="G98" s="49"/>
      <c r="J98" s="49"/>
      <c r="K98" s="13"/>
      <c r="M98" s="49"/>
      <c r="N98" s="13"/>
      <c r="P98" s="49"/>
      <c r="Q98" s="13"/>
      <c r="S98" s="49"/>
      <c r="T98" s="13"/>
      <c r="V98" s="49"/>
      <c r="Y98" s="49"/>
      <c r="AB98" s="49"/>
      <c r="AE98" s="49"/>
    </row>
    <row r="99" spans="1:31" ht="12.75">
      <c r="A99" s="49"/>
      <c r="D99" s="49"/>
      <c r="G99" s="49"/>
      <c r="J99" s="49"/>
      <c r="K99" s="13"/>
      <c r="M99" s="49"/>
      <c r="N99" s="13"/>
      <c r="P99" s="49"/>
      <c r="Q99" s="13"/>
      <c r="S99" s="49"/>
      <c r="T99" s="13"/>
      <c r="V99" s="49"/>
      <c r="Y99" s="49"/>
      <c r="AB99" s="49"/>
      <c r="AE99" s="49"/>
    </row>
    <row r="100" spans="1:31" ht="12.75">
      <c r="A100" s="49"/>
      <c r="D100" s="49"/>
      <c r="G100" s="49"/>
      <c r="J100" s="49"/>
      <c r="K100" s="13"/>
      <c r="M100" s="49"/>
      <c r="N100" s="13"/>
      <c r="P100" s="49"/>
      <c r="Q100" s="13"/>
      <c r="S100" s="49"/>
      <c r="T100" s="13"/>
      <c r="V100" s="49"/>
      <c r="Y100" s="49"/>
      <c r="AB100" s="49"/>
      <c r="AE100" s="49"/>
    </row>
    <row r="101" spans="1:31" ht="12.75">
      <c r="A101" s="49"/>
      <c r="D101" s="49"/>
      <c r="G101" s="49"/>
      <c r="J101" s="49"/>
      <c r="K101" s="13"/>
      <c r="M101" s="49"/>
      <c r="N101" s="13"/>
      <c r="P101" s="49"/>
      <c r="Q101" s="13"/>
      <c r="S101" s="49"/>
      <c r="T101" s="13"/>
      <c r="V101" s="49"/>
      <c r="Y101" s="49"/>
      <c r="AB101" s="49"/>
      <c r="AE101" s="49"/>
    </row>
    <row r="102" spans="1:31" ht="12.75">
      <c r="A102" s="49"/>
      <c r="D102" s="49"/>
      <c r="G102" s="49"/>
      <c r="J102" s="49"/>
      <c r="K102" s="13"/>
      <c r="M102" s="49"/>
      <c r="N102" s="13"/>
      <c r="P102" s="49"/>
      <c r="Q102" s="13"/>
      <c r="S102" s="49"/>
      <c r="T102" s="13"/>
      <c r="V102" s="49"/>
      <c r="Y102" s="49"/>
      <c r="AB102" s="49"/>
      <c r="AE102" s="49"/>
    </row>
    <row r="103" spans="1:31" ht="12.75">
      <c r="A103" s="49"/>
      <c r="D103" s="49"/>
      <c r="G103" s="49"/>
      <c r="J103" s="49"/>
      <c r="K103" s="13"/>
      <c r="M103" s="49"/>
      <c r="N103" s="13"/>
      <c r="P103" s="49"/>
      <c r="Q103" s="13"/>
      <c r="S103" s="49"/>
      <c r="T103" s="13"/>
      <c r="V103" s="49"/>
      <c r="Y103" s="49"/>
      <c r="AB103" s="49"/>
      <c r="AE103" s="49"/>
    </row>
    <row r="104" spans="1:31" ht="12.75">
      <c r="A104" s="49"/>
      <c r="D104" s="49"/>
      <c r="G104" s="49"/>
      <c r="J104" s="49"/>
      <c r="K104" s="13"/>
      <c r="M104" s="49"/>
      <c r="N104" s="13"/>
      <c r="P104" s="49"/>
      <c r="Q104" s="13"/>
      <c r="S104" s="49"/>
      <c r="T104" s="13"/>
      <c r="V104" s="49"/>
      <c r="Y104" s="49"/>
      <c r="AB104" s="49"/>
      <c r="AE104" s="49"/>
    </row>
    <row r="105" spans="1:31" ht="12.75">
      <c r="A105" s="49"/>
      <c r="D105" s="49"/>
      <c r="G105" s="49"/>
      <c r="J105" s="49"/>
      <c r="K105" s="13"/>
      <c r="M105" s="49"/>
      <c r="N105" s="13"/>
      <c r="P105" s="49"/>
      <c r="Q105" s="13"/>
      <c r="S105" s="49"/>
      <c r="T105" s="13"/>
      <c r="V105" s="49"/>
      <c r="Y105" s="49"/>
      <c r="AB105" s="49"/>
      <c r="AE105" s="49"/>
    </row>
    <row r="106" spans="1:31" ht="12.75">
      <c r="A106" s="49"/>
      <c r="D106" s="49"/>
      <c r="G106" s="49"/>
      <c r="J106" s="49"/>
      <c r="K106" s="13"/>
      <c r="M106" s="49"/>
      <c r="N106" s="13"/>
      <c r="P106" s="49"/>
      <c r="Q106" s="13"/>
      <c r="S106" s="49"/>
      <c r="T106" s="13"/>
      <c r="V106" s="49"/>
      <c r="Y106" s="49"/>
      <c r="AB106" s="49"/>
      <c r="AE106" s="49"/>
    </row>
    <row r="107" spans="1:31" ht="12.75">
      <c r="A107" s="49"/>
      <c r="D107" s="49"/>
      <c r="G107" s="49"/>
      <c r="J107" s="49"/>
      <c r="K107" s="13"/>
      <c r="M107" s="49"/>
      <c r="N107" s="13"/>
      <c r="P107" s="49"/>
      <c r="Q107" s="13"/>
      <c r="S107" s="49"/>
      <c r="T107" s="13"/>
      <c r="V107" s="49"/>
      <c r="Y107" s="49"/>
      <c r="AB107" s="49"/>
      <c r="AE107" s="49"/>
    </row>
    <row r="108" spans="1:31" ht="12.75">
      <c r="A108" s="49"/>
      <c r="D108" s="49"/>
      <c r="G108" s="49"/>
      <c r="J108" s="49"/>
      <c r="K108" s="13"/>
      <c r="M108" s="49"/>
      <c r="N108" s="13"/>
      <c r="P108" s="49"/>
      <c r="Q108" s="13"/>
      <c r="S108" s="49"/>
      <c r="T108" s="13"/>
      <c r="V108" s="49"/>
      <c r="Y108" s="49"/>
      <c r="AB108" s="49"/>
      <c r="AE108" s="49"/>
    </row>
    <row r="109" spans="1:31" ht="12.75">
      <c r="A109" s="49"/>
      <c r="D109" s="49"/>
      <c r="G109" s="49"/>
      <c r="J109" s="49"/>
      <c r="K109" s="13"/>
      <c r="M109" s="49"/>
      <c r="N109" s="13"/>
      <c r="P109" s="49"/>
      <c r="Q109" s="13"/>
      <c r="S109" s="49"/>
      <c r="T109" s="13"/>
      <c r="V109" s="49"/>
      <c r="Y109" s="49"/>
      <c r="AB109" s="49"/>
      <c r="AE109" s="49"/>
    </row>
    <row r="110" spans="1:31" ht="12.75">
      <c r="A110" s="49"/>
      <c r="D110" s="49"/>
      <c r="G110" s="49"/>
      <c r="J110" s="49"/>
      <c r="K110" s="13"/>
      <c r="M110" s="49"/>
      <c r="N110" s="13"/>
      <c r="P110" s="49"/>
      <c r="Q110" s="13"/>
      <c r="S110" s="49"/>
      <c r="T110" s="13"/>
      <c r="V110" s="49"/>
      <c r="Y110" s="49"/>
      <c r="AB110" s="49"/>
      <c r="AE110" s="49"/>
    </row>
    <row r="111" spans="1:31" ht="12.75">
      <c r="A111" s="49"/>
      <c r="D111" s="49"/>
      <c r="G111" s="49"/>
      <c r="J111" s="49"/>
      <c r="K111" s="13"/>
      <c r="M111" s="49"/>
      <c r="N111" s="13"/>
      <c r="P111" s="49"/>
      <c r="Q111" s="13"/>
      <c r="S111" s="49"/>
      <c r="T111" s="13"/>
      <c r="V111" s="49"/>
      <c r="Y111" s="49"/>
      <c r="AB111" s="49"/>
      <c r="AE111" s="49"/>
    </row>
    <row r="112" spans="1:31" ht="12.75">
      <c r="A112" s="49"/>
      <c r="D112" s="49"/>
      <c r="G112" s="49"/>
      <c r="J112" s="49"/>
      <c r="K112" s="13"/>
      <c r="M112" s="49"/>
      <c r="N112" s="13"/>
      <c r="P112" s="49"/>
      <c r="Q112" s="13"/>
      <c r="S112" s="49"/>
      <c r="T112" s="13"/>
      <c r="V112" s="49"/>
      <c r="Y112" s="49"/>
      <c r="AB112" s="49"/>
      <c r="AE112" s="49"/>
    </row>
    <row r="113" spans="1:31" ht="12.75">
      <c r="A113" s="49"/>
      <c r="D113" s="49"/>
      <c r="G113" s="49"/>
      <c r="J113" s="49"/>
      <c r="K113" s="13"/>
      <c r="M113" s="49"/>
      <c r="N113" s="13"/>
      <c r="P113" s="49"/>
      <c r="Q113" s="13"/>
      <c r="S113" s="49"/>
      <c r="T113" s="13"/>
      <c r="V113" s="49"/>
      <c r="Y113" s="49"/>
      <c r="AB113" s="49"/>
      <c r="AE113" s="49"/>
    </row>
    <row r="114" spans="1:31" ht="12.75">
      <c r="A114" s="49"/>
      <c r="D114" s="49"/>
      <c r="G114" s="49"/>
      <c r="J114" s="49"/>
      <c r="K114" s="13"/>
      <c r="M114" s="49"/>
      <c r="N114" s="13"/>
      <c r="P114" s="49"/>
      <c r="Q114" s="13"/>
      <c r="S114" s="49"/>
      <c r="T114" s="13"/>
      <c r="V114" s="49"/>
      <c r="Y114" s="49"/>
      <c r="AB114" s="49"/>
      <c r="AE114" s="49"/>
    </row>
    <row r="115" spans="1:31" ht="12.75">
      <c r="A115" s="49"/>
      <c r="D115" s="49"/>
      <c r="G115" s="49"/>
      <c r="J115" s="49"/>
      <c r="K115" s="13"/>
      <c r="M115" s="49"/>
      <c r="N115" s="13"/>
      <c r="P115" s="49"/>
      <c r="Q115" s="13"/>
      <c r="S115" s="49"/>
      <c r="T115" s="13"/>
      <c r="V115" s="49"/>
      <c r="Y115" s="49"/>
      <c r="AB115" s="49"/>
      <c r="AE115" s="49"/>
    </row>
    <row r="116" spans="1:31" ht="12.75">
      <c r="A116" s="49"/>
      <c r="D116" s="49"/>
      <c r="G116" s="49"/>
      <c r="J116" s="49"/>
      <c r="K116" s="13"/>
      <c r="M116" s="49"/>
      <c r="N116" s="13"/>
      <c r="P116" s="49"/>
      <c r="Q116" s="13"/>
      <c r="S116" s="49"/>
      <c r="T116" s="13"/>
      <c r="V116" s="49"/>
      <c r="Y116" s="49"/>
      <c r="AB116" s="49"/>
      <c r="AE116" s="49"/>
    </row>
    <row r="117" spans="1:31" ht="12.75">
      <c r="A117" s="49"/>
      <c r="D117" s="49"/>
      <c r="G117" s="49"/>
      <c r="J117" s="49"/>
      <c r="K117" s="13"/>
      <c r="M117" s="49"/>
      <c r="N117" s="13"/>
      <c r="P117" s="49"/>
      <c r="Q117" s="13"/>
      <c r="S117" s="49"/>
      <c r="T117" s="13"/>
      <c r="V117" s="49"/>
      <c r="Y117" s="49"/>
      <c r="AB117" s="49"/>
      <c r="AE117" s="49"/>
    </row>
    <row r="118" spans="1:31" ht="12.75">
      <c r="A118" s="49"/>
      <c r="D118" s="49"/>
      <c r="G118" s="49"/>
      <c r="J118" s="49"/>
      <c r="K118" s="13"/>
      <c r="M118" s="49"/>
      <c r="N118" s="13"/>
      <c r="P118" s="49"/>
      <c r="Q118" s="13"/>
      <c r="S118" s="49"/>
      <c r="T118" s="13"/>
      <c r="V118" s="49"/>
      <c r="Y118" s="49"/>
      <c r="AB118" s="49"/>
      <c r="AE118" s="49"/>
    </row>
    <row r="119" spans="1:31" ht="12.75">
      <c r="A119" s="49"/>
      <c r="D119" s="49"/>
      <c r="G119" s="49"/>
      <c r="J119" s="49"/>
      <c r="K119" s="13"/>
      <c r="M119" s="49"/>
      <c r="N119" s="13"/>
      <c r="P119" s="49"/>
      <c r="Q119" s="13"/>
      <c r="S119" s="49"/>
      <c r="T119" s="13"/>
      <c r="V119" s="49"/>
      <c r="Y119" s="49"/>
      <c r="AB119" s="49"/>
      <c r="AE119" s="49"/>
    </row>
    <row r="120" spans="1:31" ht="12.75">
      <c r="A120" s="49"/>
      <c r="D120" s="49"/>
      <c r="G120" s="49"/>
      <c r="J120" s="49"/>
      <c r="K120" s="13"/>
      <c r="M120" s="49"/>
      <c r="N120" s="13"/>
      <c r="P120" s="49"/>
      <c r="Q120" s="13"/>
      <c r="S120" s="49"/>
      <c r="T120" s="13"/>
      <c r="V120" s="49"/>
      <c r="Y120" s="49"/>
      <c r="AB120" s="49"/>
      <c r="AE120" s="49"/>
    </row>
    <row r="121" spans="1:31" ht="12.75">
      <c r="A121" s="49"/>
      <c r="D121" s="49"/>
      <c r="G121" s="49"/>
      <c r="J121" s="49"/>
      <c r="K121" s="13"/>
      <c r="M121" s="49"/>
      <c r="N121" s="13"/>
      <c r="P121" s="49"/>
      <c r="Q121" s="13"/>
      <c r="S121" s="49"/>
      <c r="T121" s="13"/>
      <c r="V121" s="49"/>
      <c r="Y121" s="49"/>
      <c r="AB121" s="49"/>
      <c r="AE121" s="49"/>
    </row>
    <row r="122" spans="1:31" ht="12.75">
      <c r="A122" s="49"/>
      <c r="D122" s="49"/>
      <c r="G122" s="49"/>
      <c r="J122" s="49"/>
      <c r="K122" s="13"/>
      <c r="M122" s="49"/>
      <c r="N122" s="13"/>
      <c r="P122" s="49"/>
      <c r="Q122" s="13"/>
      <c r="S122" s="49"/>
      <c r="T122" s="13"/>
      <c r="V122" s="49"/>
      <c r="Y122" s="49"/>
      <c r="AB122" s="49"/>
      <c r="AE122" s="49"/>
    </row>
    <row r="123" spans="1:31" ht="12.75">
      <c r="A123" s="49"/>
      <c r="D123" s="49"/>
      <c r="G123" s="49"/>
      <c r="J123" s="49"/>
      <c r="K123" s="13"/>
      <c r="M123" s="49"/>
      <c r="N123" s="13"/>
      <c r="P123" s="49"/>
      <c r="Q123" s="13"/>
      <c r="S123" s="49"/>
      <c r="T123" s="13"/>
      <c r="V123" s="49"/>
      <c r="Y123" s="49"/>
      <c r="AB123" s="49"/>
      <c r="AE123" s="49"/>
    </row>
    <row r="124" spans="1:31" ht="12.75">
      <c r="A124" s="49"/>
      <c r="D124" s="49"/>
      <c r="G124" s="49"/>
      <c r="J124" s="49"/>
      <c r="K124" s="13"/>
      <c r="M124" s="49"/>
      <c r="N124" s="13"/>
      <c r="P124" s="49"/>
      <c r="Q124" s="13"/>
      <c r="S124" s="49"/>
      <c r="T124" s="13"/>
      <c r="V124" s="49"/>
      <c r="Y124" s="49"/>
      <c r="AB124" s="49"/>
      <c r="AE124" s="49"/>
    </row>
    <row r="125" spans="1:31" ht="12.75">
      <c r="A125" s="49"/>
      <c r="D125" s="49"/>
      <c r="G125" s="49"/>
      <c r="J125" s="49"/>
      <c r="K125" s="13"/>
      <c r="M125" s="49"/>
      <c r="N125" s="13"/>
      <c r="P125" s="49"/>
      <c r="Q125" s="13"/>
      <c r="S125" s="49"/>
      <c r="T125" s="13"/>
      <c r="V125" s="49"/>
      <c r="Y125" s="49"/>
      <c r="AB125" s="49"/>
      <c r="AE125" s="49"/>
    </row>
    <row r="126" spans="1:31" ht="12.75">
      <c r="A126" s="49"/>
      <c r="D126" s="49"/>
      <c r="G126" s="49"/>
      <c r="J126" s="49"/>
      <c r="K126" s="13"/>
      <c r="M126" s="49"/>
      <c r="N126" s="13"/>
      <c r="P126" s="49"/>
      <c r="Q126" s="13"/>
      <c r="S126" s="49"/>
      <c r="T126" s="13"/>
      <c r="V126" s="49"/>
      <c r="Y126" s="49"/>
      <c r="AB126" s="49"/>
      <c r="AE126" s="49"/>
    </row>
    <row r="127" spans="1:31" ht="12.75">
      <c r="A127" s="49"/>
      <c r="D127" s="49"/>
      <c r="G127" s="49"/>
      <c r="J127" s="49"/>
      <c r="K127" s="13"/>
      <c r="M127" s="49"/>
      <c r="N127" s="13"/>
      <c r="P127" s="49"/>
      <c r="Q127" s="13"/>
      <c r="S127" s="49"/>
      <c r="T127" s="13"/>
      <c r="V127" s="49"/>
      <c r="Y127" s="49"/>
      <c r="AB127" s="49"/>
      <c r="AE127" s="49"/>
    </row>
    <row r="128" spans="1:31" ht="12.75">
      <c r="A128" s="49"/>
      <c r="D128" s="49"/>
      <c r="G128" s="49"/>
      <c r="J128" s="49"/>
      <c r="K128" s="13"/>
      <c r="M128" s="49"/>
      <c r="N128" s="13"/>
      <c r="P128" s="49"/>
      <c r="Q128" s="13"/>
      <c r="S128" s="49"/>
      <c r="T128" s="13"/>
      <c r="V128" s="49"/>
      <c r="Y128" s="49"/>
      <c r="AB128" s="49"/>
      <c r="AE128" s="49"/>
    </row>
    <row r="129" spans="1:31" ht="12.75">
      <c r="A129" s="49"/>
      <c r="D129" s="49"/>
      <c r="G129" s="49"/>
      <c r="J129" s="49"/>
      <c r="K129" s="13"/>
      <c r="M129" s="49"/>
      <c r="N129" s="13"/>
      <c r="P129" s="49"/>
      <c r="Q129" s="13"/>
      <c r="S129" s="49"/>
      <c r="T129" s="13"/>
      <c r="V129" s="49"/>
      <c r="Y129" s="49"/>
      <c r="AB129" s="49"/>
      <c r="AE129" s="49"/>
    </row>
    <row r="130" spans="1:31" ht="12.75">
      <c r="A130" s="49"/>
      <c r="D130" s="49"/>
      <c r="G130" s="49"/>
      <c r="J130" s="49"/>
      <c r="K130" s="13"/>
      <c r="M130" s="49"/>
      <c r="N130" s="13"/>
      <c r="P130" s="49"/>
      <c r="Q130" s="13"/>
      <c r="S130" s="49"/>
      <c r="T130" s="13"/>
      <c r="V130" s="49"/>
      <c r="Y130" s="49"/>
      <c r="AB130" s="49"/>
      <c r="AE130" s="49"/>
    </row>
    <row r="131" spans="1:31" ht="12.75">
      <c r="A131" s="49"/>
      <c r="D131" s="49"/>
      <c r="G131" s="49"/>
      <c r="J131" s="49"/>
      <c r="K131" s="13"/>
      <c r="M131" s="49"/>
      <c r="N131" s="13"/>
      <c r="P131" s="49"/>
      <c r="Q131" s="13"/>
      <c r="S131" s="49"/>
      <c r="T131" s="13"/>
      <c r="V131" s="49"/>
      <c r="Y131" s="49"/>
      <c r="AB131" s="49"/>
      <c r="AE131" s="49"/>
    </row>
    <row r="132" spans="1:31" ht="12.75">
      <c r="A132" s="49"/>
      <c r="D132" s="49"/>
      <c r="G132" s="49"/>
      <c r="J132" s="49"/>
      <c r="K132" s="13"/>
      <c r="M132" s="49"/>
      <c r="N132" s="13"/>
      <c r="P132" s="49"/>
      <c r="Q132" s="13"/>
      <c r="S132" s="49"/>
      <c r="T132" s="13"/>
      <c r="V132" s="49"/>
      <c r="Y132" s="49"/>
      <c r="AB132" s="49"/>
      <c r="AE132" s="49"/>
    </row>
    <row r="133" spans="1:31" ht="12.75">
      <c r="A133" s="49"/>
      <c r="D133" s="49"/>
      <c r="G133" s="49"/>
      <c r="J133" s="49"/>
      <c r="K133" s="13"/>
      <c r="M133" s="49"/>
      <c r="N133" s="13"/>
      <c r="P133" s="49"/>
      <c r="Q133" s="13"/>
      <c r="S133" s="49"/>
      <c r="T133" s="13"/>
      <c r="V133" s="49"/>
      <c r="Y133" s="49"/>
      <c r="AB133" s="49"/>
      <c r="AE133" s="49"/>
    </row>
    <row r="134" spans="1:31" ht="12.75">
      <c r="A134" s="49"/>
      <c r="D134" s="49"/>
      <c r="G134" s="49"/>
      <c r="J134" s="49"/>
      <c r="K134" s="13"/>
      <c r="M134" s="49"/>
      <c r="N134" s="13"/>
      <c r="P134" s="49"/>
      <c r="Q134" s="13"/>
      <c r="S134" s="49"/>
      <c r="T134" s="13"/>
      <c r="V134" s="49"/>
      <c r="Y134" s="49"/>
      <c r="AB134" s="49"/>
      <c r="AE134" s="49"/>
    </row>
    <row r="135" spans="1:31" ht="12.75">
      <c r="A135" s="49"/>
      <c r="D135" s="49"/>
      <c r="G135" s="49"/>
      <c r="J135" s="49"/>
      <c r="K135" s="13"/>
      <c r="M135" s="49"/>
      <c r="N135" s="13"/>
      <c r="P135" s="49"/>
      <c r="Q135" s="13"/>
      <c r="S135" s="49"/>
      <c r="T135" s="13"/>
      <c r="V135" s="49"/>
      <c r="Y135" s="49"/>
      <c r="AB135" s="49"/>
      <c r="AE135" s="49"/>
    </row>
    <row r="136" spans="1:31" ht="12.75">
      <c r="A136" s="49"/>
      <c r="D136" s="49"/>
      <c r="G136" s="49"/>
      <c r="J136" s="49"/>
      <c r="K136" s="13"/>
      <c r="M136" s="49"/>
      <c r="N136" s="13"/>
      <c r="P136" s="49"/>
      <c r="Q136" s="13"/>
      <c r="S136" s="49"/>
      <c r="T136" s="13"/>
      <c r="V136" s="49"/>
      <c r="Y136" s="49"/>
      <c r="AB136" s="49"/>
      <c r="AE136" s="49"/>
    </row>
    <row r="137" spans="1:31" ht="12.75">
      <c r="A137" s="49"/>
      <c r="D137" s="49"/>
      <c r="G137" s="49"/>
      <c r="J137" s="49"/>
      <c r="K137" s="13"/>
      <c r="M137" s="49"/>
      <c r="N137" s="13"/>
      <c r="P137" s="49"/>
      <c r="Q137" s="13"/>
      <c r="S137" s="49"/>
      <c r="T137" s="13"/>
      <c r="V137" s="49"/>
      <c r="Y137" s="49"/>
      <c r="AB137" s="49"/>
      <c r="AE137" s="49"/>
    </row>
    <row r="138" spans="1:31" ht="12.75">
      <c r="A138" s="49"/>
      <c r="D138" s="49"/>
      <c r="G138" s="49"/>
      <c r="J138" s="49"/>
      <c r="K138" s="13"/>
      <c r="M138" s="49"/>
      <c r="N138" s="13"/>
      <c r="P138" s="49"/>
      <c r="Q138" s="13"/>
      <c r="S138" s="49"/>
      <c r="T138" s="13"/>
      <c r="V138" s="49"/>
      <c r="Y138" s="49"/>
      <c r="AB138" s="49"/>
      <c r="AE138" s="49"/>
    </row>
    <row r="139" spans="1:31" ht="12.75">
      <c r="A139" s="49"/>
      <c r="D139" s="49"/>
      <c r="G139" s="49"/>
      <c r="J139" s="49"/>
      <c r="K139" s="13"/>
      <c r="M139" s="49"/>
      <c r="N139" s="13"/>
      <c r="P139" s="49"/>
      <c r="Q139" s="13"/>
      <c r="S139" s="49"/>
      <c r="T139" s="13"/>
      <c r="V139" s="49"/>
      <c r="Y139" s="49"/>
      <c r="AB139" s="49"/>
      <c r="AE139" s="49"/>
    </row>
    <row r="140" spans="1:31" ht="12.75">
      <c r="A140" s="49"/>
      <c r="D140" s="49"/>
      <c r="G140" s="49"/>
      <c r="J140" s="49"/>
      <c r="K140" s="13"/>
      <c r="M140" s="49"/>
      <c r="N140" s="13"/>
      <c r="P140" s="49"/>
      <c r="Q140" s="13"/>
      <c r="S140" s="49"/>
      <c r="T140" s="13"/>
      <c r="V140" s="49"/>
      <c r="Y140" s="49"/>
      <c r="AB140" s="49"/>
      <c r="AE140" s="49"/>
    </row>
    <row r="141" spans="1:31" ht="12.75">
      <c r="A141" s="49"/>
      <c r="D141" s="49"/>
      <c r="G141" s="49"/>
      <c r="J141" s="49"/>
      <c r="K141" s="13"/>
      <c r="M141" s="49"/>
      <c r="N141" s="13"/>
      <c r="P141" s="49"/>
      <c r="Q141" s="13"/>
      <c r="S141" s="49"/>
      <c r="T141" s="13"/>
      <c r="V141" s="49"/>
      <c r="Y141" s="49"/>
      <c r="AB141" s="49"/>
      <c r="AE141" s="49"/>
    </row>
    <row r="142" spans="1:31" ht="12.75">
      <c r="A142" s="49"/>
      <c r="D142" s="49"/>
      <c r="G142" s="49"/>
      <c r="J142" s="49"/>
      <c r="K142" s="13"/>
      <c r="M142" s="49"/>
      <c r="N142" s="13"/>
      <c r="P142" s="49"/>
      <c r="Q142" s="13"/>
      <c r="S142" s="49"/>
      <c r="T142" s="13"/>
      <c r="V142" s="49"/>
      <c r="Y142" s="49"/>
      <c r="AB142" s="49"/>
      <c r="AE142" s="49"/>
    </row>
    <row r="143" spans="1:31" ht="12.75">
      <c r="A143" s="49"/>
      <c r="D143" s="49"/>
      <c r="G143" s="49"/>
      <c r="J143" s="49"/>
      <c r="K143" s="13"/>
      <c r="M143" s="49"/>
      <c r="N143" s="13"/>
      <c r="P143" s="49"/>
      <c r="Q143" s="13"/>
      <c r="S143" s="49"/>
      <c r="T143" s="13"/>
      <c r="V143" s="49"/>
      <c r="Y143" s="49"/>
      <c r="AB143" s="49"/>
      <c r="AE143" s="49"/>
    </row>
    <row r="144" spans="1:31" ht="12.75">
      <c r="A144" s="49"/>
      <c r="D144" s="49"/>
      <c r="G144" s="49"/>
      <c r="J144" s="49"/>
      <c r="K144" s="13"/>
      <c r="M144" s="49"/>
      <c r="N144" s="13"/>
      <c r="P144" s="49"/>
      <c r="Q144" s="13"/>
      <c r="S144" s="49"/>
      <c r="T144" s="13"/>
      <c r="V144" s="49"/>
      <c r="Y144" s="49"/>
      <c r="AB144" s="49"/>
      <c r="AE144" s="49"/>
    </row>
    <row r="145" spans="1:31" ht="12.75">
      <c r="A145" s="49"/>
      <c r="D145" s="49"/>
      <c r="G145" s="49"/>
      <c r="J145" s="49"/>
      <c r="K145" s="13"/>
      <c r="M145" s="49"/>
      <c r="N145" s="13"/>
      <c r="P145" s="49"/>
      <c r="Q145" s="13"/>
      <c r="S145" s="49"/>
      <c r="T145" s="13"/>
      <c r="V145" s="49"/>
      <c r="Y145" s="49"/>
      <c r="AB145" s="49"/>
      <c r="AE145" s="49"/>
    </row>
    <row r="146" spans="1:31" ht="12.75">
      <c r="A146" s="49"/>
      <c r="D146" s="49"/>
      <c r="G146" s="49"/>
      <c r="J146" s="49"/>
      <c r="K146" s="13"/>
      <c r="M146" s="49"/>
      <c r="N146" s="13"/>
      <c r="P146" s="49"/>
      <c r="Q146" s="13"/>
      <c r="S146" s="49"/>
      <c r="T146" s="13"/>
      <c r="V146" s="49"/>
      <c r="Y146" s="49"/>
      <c r="AB146" s="49"/>
      <c r="AE146" s="49"/>
    </row>
    <row r="147" spans="1:31" ht="12.75">
      <c r="A147" s="49"/>
      <c r="D147" s="49"/>
      <c r="G147" s="49"/>
      <c r="J147" s="49"/>
      <c r="K147" s="13"/>
      <c r="M147" s="49"/>
      <c r="N147" s="13"/>
      <c r="P147" s="49"/>
      <c r="Q147" s="13"/>
      <c r="S147" s="49"/>
      <c r="T147" s="13"/>
      <c r="V147" s="49"/>
      <c r="Y147" s="49"/>
      <c r="AB147" s="49"/>
      <c r="AE147" s="49"/>
    </row>
    <row r="148" spans="1:31" ht="12.75">
      <c r="A148" s="49"/>
      <c r="D148" s="49"/>
      <c r="G148" s="49"/>
      <c r="J148" s="49"/>
      <c r="K148" s="13"/>
      <c r="M148" s="49"/>
      <c r="N148" s="13"/>
      <c r="P148" s="49"/>
      <c r="Q148" s="13"/>
      <c r="S148" s="49"/>
      <c r="T148" s="13"/>
      <c r="V148" s="49"/>
      <c r="Y148" s="49"/>
      <c r="AB148" s="49"/>
      <c r="AE148" s="49"/>
    </row>
    <row r="149" spans="1:31" ht="12.75">
      <c r="A149" s="49"/>
      <c r="D149" s="49"/>
      <c r="G149" s="49"/>
      <c r="J149" s="49"/>
      <c r="K149" s="13"/>
      <c r="M149" s="49"/>
      <c r="N149" s="13"/>
      <c r="P149" s="49"/>
      <c r="Q149" s="13"/>
      <c r="S149" s="49"/>
      <c r="T149" s="13"/>
      <c r="V149" s="49"/>
      <c r="Y149" s="49"/>
      <c r="AB149" s="49"/>
      <c r="AE149" s="49"/>
    </row>
    <row r="150" spans="1:31" ht="12.75">
      <c r="A150" s="49"/>
      <c r="D150" s="49"/>
      <c r="G150" s="49"/>
      <c r="J150" s="49"/>
      <c r="K150" s="13"/>
      <c r="M150" s="49"/>
      <c r="N150" s="13"/>
      <c r="P150" s="49"/>
      <c r="Q150" s="13"/>
      <c r="S150" s="49"/>
      <c r="T150" s="13"/>
      <c r="V150" s="49"/>
      <c r="Y150" s="49"/>
      <c r="AB150" s="49"/>
      <c r="AE150" s="49"/>
    </row>
    <row r="151" spans="1:31" ht="12.75">
      <c r="A151" s="49"/>
      <c r="D151" s="49"/>
      <c r="G151" s="49"/>
      <c r="J151" s="49"/>
      <c r="K151" s="13"/>
      <c r="M151" s="49"/>
      <c r="N151" s="13"/>
      <c r="P151" s="49"/>
      <c r="Q151" s="13"/>
      <c r="S151" s="49"/>
      <c r="V151" s="49"/>
      <c r="Y151" s="49"/>
      <c r="AB151" s="49"/>
      <c r="AE151" s="49"/>
    </row>
    <row r="152" spans="1:31" ht="12.75">
      <c r="A152" s="49"/>
      <c r="D152" s="49"/>
      <c r="G152" s="49"/>
      <c r="J152" s="49"/>
      <c r="K152" s="13"/>
      <c r="M152" s="49"/>
      <c r="N152" s="13"/>
      <c r="P152" s="49"/>
      <c r="Q152" s="13"/>
      <c r="S152" s="49"/>
      <c r="V152" s="49"/>
      <c r="Y152" s="49"/>
      <c r="AB152" s="49"/>
      <c r="AE152" s="49"/>
    </row>
    <row r="153" spans="1:31" ht="12.75">
      <c r="A153" s="49"/>
      <c r="D153" s="49"/>
      <c r="G153" s="49"/>
      <c r="J153" s="49"/>
      <c r="K153" s="13"/>
      <c r="M153" s="49"/>
      <c r="N153" s="13"/>
      <c r="P153" s="49"/>
      <c r="S153" s="49"/>
      <c r="V153" s="49"/>
      <c r="Y153" s="49"/>
      <c r="AB153" s="49"/>
      <c r="AE153" s="49"/>
    </row>
    <row r="154" spans="1:31" ht="12.75">
      <c r="A154" s="49"/>
      <c r="D154" s="49"/>
      <c r="G154" s="49"/>
      <c r="J154" s="49"/>
      <c r="K154" s="13"/>
      <c r="M154" s="49"/>
      <c r="N154" s="13"/>
      <c r="P154" s="49"/>
      <c r="S154" s="49"/>
      <c r="V154" s="49"/>
      <c r="Y154" s="49"/>
      <c r="AB154" s="49"/>
      <c r="AE154" s="49"/>
    </row>
    <row r="155" spans="1:31" ht="12.75">
      <c r="A155" s="49"/>
      <c r="D155" s="49"/>
      <c r="G155" s="49"/>
      <c r="J155" s="49"/>
      <c r="K155" s="13"/>
      <c r="M155" s="49"/>
      <c r="N155" s="13"/>
      <c r="P155" s="49"/>
      <c r="S155" s="49"/>
      <c r="V155" s="49"/>
      <c r="Y155" s="49"/>
      <c r="AB155" s="49"/>
      <c r="AE155" s="49"/>
    </row>
    <row r="156" spans="1:31" ht="12.75">
      <c r="A156" s="49"/>
      <c r="D156" s="49"/>
      <c r="G156" s="49"/>
      <c r="J156" s="49"/>
      <c r="K156" s="13"/>
      <c r="M156" s="49"/>
      <c r="N156" s="13"/>
      <c r="P156" s="49"/>
      <c r="S156" s="49"/>
      <c r="V156" s="49"/>
      <c r="Y156" s="49"/>
      <c r="AB156" s="49"/>
      <c r="AE156" s="49"/>
    </row>
    <row r="157" spans="1:31" ht="12.75">
      <c r="A157" s="49"/>
      <c r="D157" s="49"/>
      <c r="G157" s="49"/>
      <c r="J157" s="49"/>
      <c r="K157" s="13"/>
      <c r="M157" s="49"/>
      <c r="N157" s="13"/>
      <c r="P157" s="49"/>
      <c r="S157" s="49"/>
      <c r="V157" s="49"/>
      <c r="Y157" s="49"/>
      <c r="AB157" s="49"/>
      <c r="AE157" s="49"/>
    </row>
    <row r="158" spans="1:31" ht="12.75">
      <c r="A158" s="49"/>
      <c r="D158" s="49"/>
      <c r="G158" s="49"/>
      <c r="J158" s="49"/>
      <c r="K158" s="13"/>
      <c r="M158" s="49"/>
      <c r="N158" s="13"/>
      <c r="P158" s="49"/>
      <c r="S158" s="49"/>
      <c r="V158" s="49"/>
      <c r="Y158" s="49"/>
      <c r="AB158" s="49"/>
      <c r="AE158" s="49"/>
    </row>
    <row r="159" spans="1:31" ht="12.75">
      <c r="A159" s="49"/>
      <c r="D159" s="49"/>
      <c r="G159" s="49"/>
      <c r="J159" s="49"/>
      <c r="K159" s="13"/>
      <c r="M159" s="49"/>
      <c r="N159" s="13"/>
      <c r="P159" s="49"/>
      <c r="S159" s="49"/>
      <c r="V159" s="49"/>
      <c r="Y159" s="49"/>
      <c r="AB159" s="49"/>
      <c r="AE159" s="49"/>
    </row>
    <row r="160" spans="1:31" ht="12.75">
      <c r="A160" s="49"/>
      <c r="D160" s="49"/>
      <c r="G160" s="49"/>
      <c r="J160" s="49"/>
      <c r="K160" s="13"/>
      <c r="M160" s="49"/>
      <c r="N160" s="13"/>
      <c r="P160" s="49"/>
      <c r="S160" s="49"/>
      <c r="V160" s="49"/>
      <c r="Y160" s="49"/>
      <c r="AB160" s="49"/>
      <c r="AE160" s="49"/>
    </row>
    <row r="161" spans="1:31" ht="12.75">
      <c r="A161" s="49"/>
      <c r="D161" s="49"/>
      <c r="G161" s="49"/>
      <c r="J161" s="49"/>
      <c r="K161" s="13"/>
      <c r="M161" s="49"/>
      <c r="N161" s="13"/>
      <c r="P161" s="49"/>
      <c r="S161" s="49"/>
      <c r="V161" s="49"/>
      <c r="Y161" s="49"/>
      <c r="AB161" s="49"/>
      <c r="AE161" s="49"/>
    </row>
    <row r="162" spans="1:31" ht="12.75">
      <c r="A162" s="49"/>
      <c r="D162" s="49"/>
      <c r="G162" s="49"/>
      <c r="J162" s="49"/>
      <c r="K162" s="13"/>
      <c r="M162" s="49"/>
      <c r="N162" s="13"/>
      <c r="P162" s="49"/>
      <c r="S162" s="49"/>
      <c r="V162" s="49"/>
      <c r="Y162" s="49"/>
      <c r="AB162" s="49"/>
      <c r="AE162" s="49"/>
    </row>
    <row r="163" spans="1:31" ht="12.75">
      <c r="A163" s="49"/>
      <c r="D163" s="49"/>
      <c r="G163" s="49"/>
      <c r="J163" s="49"/>
      <c r="K163" s="13"/>
      <c r="M163" s="49"/>
      <c r="N163" s="13"/>
      <c r="P163" s="49"/>
      <c r="S163" s="49"/>
      <c r="V163" s="49"/>
      <c r="Y163" s="49"/>
      <c r="AB163" s="49"/>
      <c r="AE163" s="49"/>
    </row>
    <row r="164" spans="1:31" ht="12.75">
      <c r="A164" s="49"/>
      <c r="D164" s="49"/>
      <c r="G164" s="49"/>
      <c r="J164" s="49"/>
      <c r="K164" s="13"/>
      <c r="M164" s="49"/>
      <c r="N164" s="13"/>
      <c r="P164" s="49"/>
      <c r="S164" s="49"/>
      <c r="V164" s="49"/>
      <c r="Y164" s="49"/>
      <c r="AB164" s="49"/>
      <c r="AE164" s="49"/>
    </row>
    <row r="165" spans="1:31" ht="12.75">
      <c r="A165" s="49"/>
      <c r="D165" s="49"/>
      <c r="G165" s="49"/>
      <c r="J165" s="49"/>
      <c r="K165" s="13"/>
      <c r="M165" s="49"/>
      <c r="N165" s="13"/>
      <c r="P165" s="49"/>
      <c r="S165" s="49"/>
      <c r="V165" s="49"/>
      <c r="Y165" s="49"/>
      <c r="AB165" s="49"/>
      <c r="AE165" s="49"/>
    </row>
    <row r="166" spans="1:31" ht="12.75">
      <c r="A166" s="49"/>
      <c r="D166" s="49"/>
      <c r="G166" s="49"/>
      <c r="J166" s="49"/>
      <c r="K166" s="13"/>
      <c r="M166" s="49"/>
      <c r="N166" s="13"/>
      <c r="P166" s="49"/>
      <c r="S166" s="49"/>
      <c r="V166" s="49"/>
      <c r="Y166" s="49"/>
      <c r="AB166" s="49"/>
      <c r="AE166" s="49"/>
    </row>
    <row r="167" spans="1:31" ht="12.75">
      <c r="A167" s="49"/>
      <c r="D167" s="49"/>
      <c r="G167" s="49"/>
      <c r="J167" s="49"/>
      <c r="K167" s="13"/>
      <c r="M167" s="49"/>
      <c r="N167" s="13"/>
      <c r="P167" s="49"/>
      <c r="S167" s="49"/>
      <c r="V167" s="49"/>
      <c r="Y167" s="49"/>
      <c r="AB167" s="49"/>
      <c r="AE167" s="49"/>
    </row>
    <row r="168" spans="1:31" ht="12.75">
      <c r="A168" s="49"/>
      <c r="D168" s="49"/>
      <c r="G168" s="49"/>
      <c r="J168" s="49"/>
      <c r="K168" s="13"/>
      <c r="M168" s="49"/>
      <c r="N168" s="13"/>
      <c r="P168" s="49"/>
      <c r="S168" s="49"/>
      <c r="V168" s="49"/>
      <c r="Y168" s="49"/>
      <c r="AB168" s="49"/>
      <c r="AE168" s="49"/>
    </row>
    <row r="169" spans="1:31" ht="12.75">
      <c r="A169" s="49"/>
      <c r="D169" s="49"/>
      <c r="G169" s="49"/>
      <c r="J169" s="49"/>
      <c r="K169" s="13"/>
      <c r="M169" s="49"/>
      <c r="N169" s="13"/>
      <c r="P169" s="49"/>
      <c r="S169" s="49"/>
      <c r="V169" s="49"/>
      <c r="Y169" s="49"/>
      <c r="AB169" s="49"/>
      <c r="AE169" s="49"/>
    </row>
    <row r="170" spans="1:31" ht="12.75">
      <c r="A170" s="49"/>
      <c r="D170" s="49"/>
      <c r="G170" s="49"/>
      <c r="J170" s="49"/>
      <c r="K170" s="13"/>
      <c r="M170" s="49"/>
      <c r="N170" s="13"/>
      <c r="P170" s="49"/>
      <c r="S170" s="49"/>
      <c r="V170" s="49"/>
      <c r="Y170" s="49"/>
      <c r="AB170" s="49"/>
      <c r="AE170" s="49"/>
    </row>
    <row r="171" spans="1:31" ht="12.75">
      <c r="A171" s="49"/>
      <c r="D171" s="49"/>
      <c r="G171" s="49"/>
      <c r="J171" s="49"/>
      <c r="K171" s="13"/>
      <c r="M171" s="49"/>
      <c r="N171" s="13"/>
      <c r="P171" s="49"/>
      <c r="S171" s="49"/>
      <c r="V171" s="49"/>
      <c r="Y171" s="49"/>
      <c r="AB171" s="49"/>
      <c r="AE171" s="49"/>
    </row>
    <row r="172" spans="1:31" ht="12.75">
      <c r="A172" s="49"/>
      <c r="D172" s="49"/>
      <c r="G172" s="49"/>
      <c r="J172" s="49"/>
      <c r="K172" s="13"/>
      <c r="M172" s="49"/>
      <c r="N172" s="13"/>
      <c r="P172" s="49"/>
      <c r="S172" s="49"/>
      <c r="V172" s="49"/>
      <c r="Y172" s="49"/>
      <c r="AB172" s="49"/>
      <c r="AE172" s="49"/>
    </row>
    <row r="173" spans="1:31" ht="12.75">
      <c r="A173" s="49"/>
      <c r="D173" s="49"/>
      <c r="G173" s="49"/>
      <c r="J173" s="49"/>
      <c r="K173" s="13"/>
      <c r="M173" s="49"/>
      <c r="N173" s="13"/>
      <c r="P173" s="49"/>
      <c r="S173" s="49"/>
      <c r="V173" s="49"/>
      <c r="Y173" s="49"/>
      <c r="AB173" s="49"/>
      <c r="AE173" s="49"/>
    </row>
    <row r="174" spans="1:31" ht="12.75">
      <c r="A174" s="49"/>
      <c r="D174" s="49"/>
      <c r="G174" s="49"/>
      <c r="J174" s="49"/>
      <c r="K174" s="13"/>
      <c r="M174" s="49"/>
      <c r="N174" s="13"/>
      <c r="P174" s="49"/>
      <c r="S174" s="49"/>
      <c r="V174" s="49"/>
      <c r="Y174" s="49"/>
      <c r="AB174" s="49"/>
      <c r="AE174" s="49"/>
    </row>
    <row r="175" spans="1:31" ht="12.75">
      <c r="A175" s="49"/>
      <c r="D175" s="49"/>
      <c r="G175" s="49"/>
      <c r="J175" s="49"/>
      <c r="K175" s="13"/>
      <c r="M175" s="49"/>
      <c r="N175" s="13"/>
      <c r="P175" s="49"/>
      <c r="S175" s="49"/>
      <c r="V175" s="49"/>
      <c r="Y175" s="49"/>
      <c r="AB175" s="49"/>
      <c r="AE175" s="49"/>
    </row>
    <row r="176" spans="1:31" ht="12.75">
      <c r="A176" s="49"/>
      <c r="D176" s="49"/>
      <c r="G176" s="49"/>
      <c r="J176" s="49"/>
      <c r="K176" s="13"/>
      <c r="M176" s="49"/>
      <c r="N176" s="13"/>
      <c r="P176" s="49"/>
      <c r="S176" s="49"/>
      <c r="V176" s="49"/>
      <c r="Y176" s="49"/>
      <c r="AB176" s="49"/>
      <c r="AE176" s="49"/>
    </row>
    <row r="177" spans="1:31" ht="12.75">
      <c r="A177" s="49"/>
      <c r="D177" s="49"/>
      <c r="G177" s="49"/>
      <c r="J177" s="49"/>
      <c r="K177" s="13"/>
      <c r="M177" s="49"/>
      <c r="N177" s="13"/>
      <c r="P177" s="49"/>
      <c r="S177" s="49"/>
      <c r="V177" s="49"/>
      <c r="Y177" s="49"/>
      <c r="AB177" s="49"/>
      <c r="AE177" s="49"/>
    </row>
    <row r="178" spans="1:31" ht="12.75">
      <c r="A178" s="49"/>
      <c r="D178" s="49"/>
      <c r="G178" s="49"/>
      <c r="J178" s="49"/>
      <c r="K178" s="13"/>
      <c r="M178" s="49"/>
      <c r="N178" s="13"/>
      <c r="P178" s="49"/>
      <c r="S178" s="49"/>
      <c r="V178" s="49"/>
      <c r="Y178" s="49"/>
      <c r="AB178" s="49"/>
      <c r="AE178" s="49"/>
    </row>
    <row r="179" spans="1:31" ht="12.75">
      <c r="A179" s="49"/>
      <c r="D179" s="49"/>
      <c r="G179" s="49"/>
      <c r="J179" s="49"/>
      <c r="K179" s="13"/>
      <c r="M179" s="49"/>
      <c r="N179" s="13"/>
      <c r="P179" s="49"/>
      <c r="S179" s="49"/>
      <c r="V179" s="49"/>
      <c r="Y179" s="49"/>
      <c r="AB179" s="49"/>
      <c r="AE179" s="49"/>
    </row>
    <row r="180" spans="1:31" ht="12.75">
      <c r="A180" s="49"/>
      <c r="D180" s="49"/>
      <c r="G180" s="49"/>
      <c r="J180" s="49"/>
      <c r="K180" s="13"/>
      <c r="M180" s="49"/>
      <c r="N180" s="13"/>
      <c r="P180" s="49"/>
      <c r="S180" s="49"/>
      <c r="V180" s="49"/>
      <c r="Y180" s="49"/>
      <c r="AB180" s="49"/>
      <c r="AE180" s="49"/>
    </row>
    <row r="181" spans="1:31" ht="12.75">
      <c r="A181" s="49"/>
      <c r="D181" s="49"/>
      <c r="G181" s="49"/>
      <c r="J181" s="49"/>
      <c r="K181" s="13"/>
      <c r="M181" s="49"/>
      <c r="N181" s="13"/>
      <c r="P181" s="49"/>
      <c r="S181" s="49"/>
      <c r="V181" s="49"/>
      <c r="Y181" s="49"/>
      <c r="AB181" s="49"/>
      <c r="AE181" s="49"/>
    </row>
    <row r="182" spans="1:31" ht="12.75">
      <c r="A182" s="49"/>
      <c r="D182" s="49"/>
      <c r="G182" s="49"/>
      <c r="J182" s="49"/>
      <c r="K182" s="13"/>
      <c r="M182" s="49"/>
      <c r="N182" s="13"/>
      <c r="P182" s="49"/>
      <c r="S182" s="49"/>
      <c r="V182" s="49"/>
      <c r="Y182" s="49"/>
      <c r="AB182" s="49"/>
      <c r="AE182" s="49"/>
    </row>
    <row r="183" spans="1:31" ht="12.75">
      <c r="A183" s="49"/>
      <c r="D183" s="49"/>
      <c r="G183" s="49"/>
      <c r="J183" s="49"/>
      <c r="K183" s="13"/>
      <c r="M183" s="49"/>
      <c r="N183" s="13"/>
      <c r="P183" s="49"/>
      <c r="S183" s="49"/>
      <c r="V183" s="49"/>
      <c r="Y183" s="49"/>
      <c r="AB183" s="49"/>
      <c r="AE183" s="49"/>
    </row>
    <row r="184" spans="1:31" ht="12.75">
      <c r="A184" s="49"/>
      <c r="D184" s="49"/>
      <c r="G184" s="49"/>
      <c r="J184" s="49"/>
      <c r="K184" s="13"/>
      <c r="M184" s="49"/>
      <c r="N184" s="13"/>
      <c r="P184" s="49"/>
      <c r="S184" s="49"/>
      <c r="V184" s="49"/>
      <c r="Y184" s="49"/>
      <c r="AB184" s="49"/>
      <c r="AE184" s="49"/>
    </row>
    <row r="185" spans="1:31" ht="12.75">
      <c r="A185" s="49"/>
      <c r="D185" s="49"/>
      <c r="G185" s="49"/>
      <c r="J185" s="49"/>
      <c r="K185" s="13"/>
      <c r="M185" s="49"/>
      <c r="N185" s="13"/>
      <c r="P185" s="49"/>
      <c r="S185" s="49"/>
      <c r="V185" s="49"/>
      <c r="Y185" s="49"/>
      <c r="AB185" s="49"/>
      <c r="AE185" s="49"/>
    </row>
    <row r="186" spans="1:31" ht="12.75">
      <c r="A186" s="49"/>
      <c r="D186" s="49"/>
      <c r="G186" s="49"/>
      <c r="J186" s="49"/>
      <c r="K186" s="13"/>
      <c r="M186" s="49"/>
      <c r="N186" s="13"/>
      <c r="P186" s="49"/>
      <c r="S186" s="49"/>
      <c r="V186" s="49"/>
      <c r="Y186" s="49"/>
      <c r="AB186" s="49"/>
      <c r="AE186" s="49"/>
    </row>
    <row r="187" spans="1:31" ht="12.75">
      <c r="A187" s="49"/>
      <c r="D187" s="49"/>
      <c r="G187" s="49"/>
      <c r="J187" s="49"/>
      <c r="K187" s="13"/>
      <c r="M187" s="49"/>
      <c r="N187" s="13"/>
      <c r="P187" s="49"/>
      <c r="S187" s="49"/>
      <c r="V187" s="49"/>
      <c r="Y187" s="49"/>
      <c r="AB187" s="49"/>
      <c r="AE187" s="49"/>
    </row>
    <row r="188" spans="1:31" ht="12.75">
      <c r="A188" s="49"/>
      <c r="D188" s="49"/>
      <c r="G188" s="49"/>
      <c r="J188" s="49"/>
      <c r="K188" s="13"/>
      <c r="M188" s="49"/>
      <c r="N188" s="13"/>
      <c r="P188" s="49"/>
      <c r="S188" s="49"/>
      <c r="V188" s="49"/>
      <c r="Y188" s="49"/>
      <c r="AB188" s="49"/>
      <c r="AE188" s="49"/>
    </row>
    <row r="189" spans="1:31" ht="12.75">
      <c r="A189" s="49"/>
      <c r="D189" s="49"/>
      <c r="G189" s="49"/>
      <c r="J189" s="49"/>
      <c r="K189" s="13"/>
      <c r="M189" s="49"/>
      <c r="N189" s="13"/>
      <c r="P189" s="49"/>
      <c r="S189" s="49"/>
      <c r="V189" s="49"/>
      <c r="Y189" s="49"/>
      <c r="AB189" s="49"/>
      <c r="AE189" s="49"/>
    </row>
    <row r="190" spans="1:31" ht="12.75">
      <c r="A190" s="49"/>
      <c r="D190" s="49"/>
      <c r="G190" s="49"/>
      <c r="J190" s="49"/>
      <c r="K190" s="13"/>
      <c r="M190" s="49"/>
      <c r="N190" s="13"/>
      <c r="P190" s="49"/>
      <c r="S190" s="49"/>
      <c r="V190" s="49"/>
      <c r="Y190" s="49"/>
      <c r="AB190" s="49"/>
      <c r="AE190" s="49"/>
    </row>
    <row r="191" spans="1:31" ht="12.75">
      <c r="A191" s="49"/>
      <c r="D191" s="49"/>
      <c r="G191" s="49"/>
      <c r="J191" s="49"/>
      <c r="K191" s="13"/>
      <c r="M191" s="49"/>
      <c r="N191" s="13"/>
      <c r="P191" s="49"/>
      <c r="S191" s="49"/>
      <c r="V191" s="49"/>
      <c r="Y191" s="49"/>
      <c r="AB191" s="49"/>
      <c r="AE191" s="49"/>
    </row>
    <row r="192" spans="1:31" ht="12.75">
      <c r="A192" s="49"/>
      <c r="D192" s="49"/>
      <c r="G192" s="49"/>
      <c r="J192" s="49"/>
      <c r="K192" s="13"/>
      <c r="M192" s="49"/>
      <c r="N192" s="13"/>
      <c r="P192" s="49"/>
      <c r="S192" s="49"/>
      <c r="V192" s="49"/>
      <c r="Y192" s="49"/>
      <c r="AB192" s="49"/>
      <c r="AE192" s="49"/>
    </row>
    <row r="193" spans="1:31" ht="12.75">
      <c r="A193" s="49"/>
      <c r="D193" s="49"/>
      <c r="G193" s="49"/>
      <c r="J193" s="49"/>
      <c r="K193" s="13"/>
      <c r="M193" s="49"/>
      <c r="N193" s="13"/>
      <c r="P193" s="49"/>
      <c r="S193" s="49"/>
      <c r="V193" s="49"/>
      <c r="Y193" s="49"/>
      <c r="AB193" s="49"/>
      <c r="AE193" s="49"/>
    </row>
    <row r="194" spans="1:31" ht="12.75">
      <c r="A194" s="49"/>
      <c r="D194" s="49"/>
      <c r="G194" s="49"/>
      <c r="J194" s="49"/>
      <c r="K194" s="13"/>
      <c r="M194" s="49"/>
      <c r="N194" s="13"/>
      <c r="P194" s="49"/>
      <c r="S194" s="49"/>
      <c r="V194" s="49"/>
      <c r="Y194" s="49"/>
      <c r="AB194" s="49"/>
      <c r="AE194" s="49"/>
    </row>
    <row r="195" spans="1:31" ht="12.75">
      <c r="A195" s="49"/>
      <c r="D195" s="49"/>
      <c r="G195" s="49"/>
      <c r="J195" s="49"/>
      <c r="K195" s="13"/>
      <c r="M195" s="49"/>
      <c r="N195" s="13"/>
      <c r="P195" s="49"/>
      <c r="S195" s="49"/>
      <c r="V195" s="49"/>
      <c r="Y195" s="49"/>
      <c r="AB195" s="49"/>
      <c r="AE195" s="49"/>
    </row>
    <row r="196" spans="1:31" ht="12.75">
      <c r="A196" s="49"/>
      <c r="D196" s="49"/>
      <c r="G196" s="49"/>
      <c r="J196" s="49"/>
      <c r="K196" s="13"/>
      <c r="M196" s="49"/>
      <c r="N196" s="13"/>
      <c r="P196" s="49"/>
      <c r="S196" s="49"/>
      <c r="V196" s="49"/>
      <c r="Y196" s="49"/>
      <c r="AB196" s="49"/>
      <c r="AE196" s="49"/>
    </row>
    <row r="197" spans="1:31" ht="12.75">
      <c r="A197" s="49"/>
      <c r="D197" s="49"/>
      <c r="G197" s="49"/>
      <c r="J197" s="49"/>
      <c r="K197" s="13"/>
      <c r="M197" s="49"/>
      <c r="N197" s="13"/>
      <c r="P197" s="49"/>
      <c r="S197" s="49"/>
      <c r="V197" s="49"/>
      <c r="Y197" s="49"/>
      <c r="AB197" s="49"/>
      <c r="AE197" s="49"/>
    </row>
    <row r="198" spans="1:31" ht="12.75">
      <c r="A198" s="49"/>
      <c r="D198" s="49"/>
      <c r="G198" s="49"/>
      <c r="J198" s="49"/>
      <c r="K198" s="13"/>
      <c r="M198" s="49"/>
      <c r="N198" s="13"/>
      <c r="P198" s="49"/>
      <c r="S198" s="49"/>
      <c r="V198" s="49"/>
      <c r="Y198" s="49"/>
      <c r="AB198" s="49"/>
      <c r="AE198" s="49"/>
    </row>
    <row r="199" spans="1:31" ht="12.75">
      <c r="A199" s="49"/>
      <c r="D199" s="49"/>
      <c r="G199" s="49"/>
      <c r="J199" s="49"/>
      <c r="K199" s="13"/>
      <c r="M199" s="49"/>
      <c r="N199" s="13"/>
      <c r="P199" s="49"/>
      <c r="S199" s="49"/>
      <c r="V199" s="49"/>
      <c r="Y199" s="49"/>
      <c r="AB199" s="49"/>
      <c r="AE199" s="49"/>
    </row>
    <row r="200" spans="1:31" ht="12.75">
      <c r="A200" s="49"/>
      <c r="D200" s="49"/>
      <c r="G200" s="49"/>
      <c r="J200" s="49"/>
      <c r="K200" s="13"/>
      <c r="M200" s="49"/>
      <c r="N200" s="13"/>
      <c r="P200" s="49"/>
      <c r="S200" s="49"/>
      <c r="V200" s="49"/>
      <c r="Y200" s="49"/>
      <c r="AB200" s="49"/>
      <c r="AE200" s="49"/>
    </row>
    <row r="201" spans="1:31" ht="12.75">
      <c r="A201" s="49"/>
      <c r="D201" s="49"/>
      <c r="G201" s="49"/>
      <c r="J201" s="49"/>
      <c r="K201" s="13"/>
      <c r="M201" s="49"/>
      <c r="N201" s="13"/>
      <c r="P201" s="49"/>
      <c r="S201" s="49"/>
      <c r="V201" s="49"/>
      <c r="Y201" s="49"/>
      <c r="AB201" s="49"/>
      <c r="AE201" s="49"/>
    </row>
    <row r="202" spans="1:31" ht="12.75">
      <c r="A202" s="49"/>
      <c r="D202" s="49"/>
      <c r="G202" s="49"/>
      <c r="J202" s="49"/>
      <c r="K202" s="13"/>
      <c r="M202" s="49"/>
      <c r="N202" s="13"/>
      <c r="P202" s="49"/>
      <c r="S202" s="49"/>
      <c r="V202" s="49"/>
      <c r="Y202" s="49"/>
      <c r="AB202" s="49"/>
      <c r="AE202" s="49"/>
    </row>
    <row r="203" spans="1:31" ht="12.75">
      <c r="A203" s="49"/>
      <c r="D203" s="49"/>
      <c r="G203" s="49"/>
      <c r="J203" s="49"/>
      <c r="K203" s="13"/>
      <c r="M203" s="49"/>
      <c r="N203" s="13"/>
      <c r="P203" s="49"/>
      <c r="S203" s="49"/>
      <c r="V203" s="49"/>
      <c r="Y203" s="49"/>
      <c r="AB203" s="49"/>
      <c r="AE203" s="49"/>
    </row>
    <row r="204" spans="1:31" ht="12.75">
      <c r="A204" s="49"/>
      <c r="D204" s="49"/>
      <c r="G204" s="49"/>
      <c r="J204" s="49"/>
      <c r="K204" s="13"/>
      <c r="M204" s="49"/>
      <c r="N204" s="13"/>
      <c r="P204" s="49"/>
      <c r="S204" s="49"/>
      <c r="V204" s="49"/>
      <c r="Y204" s="49"/>
      <c r="AB204" s="49"/>
      <c r="AE204" s="49"/>
    </row>
    <row r="205" spans="1:31" ht="12.75">
      <c r="A205" s="49"/>
      <c r="D205" s="49"/>
      <c r="G205" s="49"/>
      <c r="J205" s="49"/>
      <c r="K205" s="13"/>
      <c r="M205" s="49"/>
      <c r="N205" s="13"/>
      <c r="P205" s="49"/>
      <c r="S205" s="49"/>
      <c r="V205" s="49"/>
      <c r="Y205" s="49"/>
      <c r="AB205" s="49"/>
      <c r="AE205" s="49"/>
    </row>
    <row r="206" spans="1:31" ht="12.75">
      <c r="A206" s="49"/>
      <c r="D206" s="49"/>
      <c r="G206" s="49"/>
      <c r="J206" s="49"/>
      <c r="K206" s="13"/>
      <c r="M206" s="49"/>
      <c r="N206" s="13"/>
      <c r="P206" s="49"/>
      <c r="S206" s="49"/>
      <c r="V206" s="49"/>
      <c r="Y206" s="49"/>
      <c r="AB206" s="49"/>
      <c r="AE206" s="49"/>
    </row>
    <row r="207" spans="1:31" ht="12.75">
      <c r="A207" s="49"/>
      <c r="D207" s="49"/>
      <c r="G207" s="49"/>
      <c r="J207" s="49"/>
      <c r="K207" s="13"/>
      <c r="M207" s="49"/>
      <c r="N207" s="13"/>
      <c r="P207" s="49"/>
      <c r="S207" s="49"/>
      <c r="V207" s="49"/>
      <c r="Y207" s="49"/>
      <c r="AB207" s="49"/>
      <c r="AE207" s="49"/>
    </row>
    <row r="208" spans="1:31" ht="12.75">
      <c r="A208" s="49"/>
      <c r="D208" s="49"/>
      <c r="G208" s="49"/>
      <c r="J208" s="49"/>
      <c r="K208" s="13"/>
      <c r="M208" s="49"/>
      <c r="N208" s="13"/>
      <c r="P208" s="49"/>
      <c r="S208" s="49"/>
      <c r="V208" s="49"/>
      <c r="Y208" s="49"/>
      <c r="AB208" s="49"/>
      <c r="AE208" s="49"/>
    </row>
    <row r="209" spans="1:31" ht="12.75">
      <c r="A209" s="49"/>
      <c r="D209" s="49"/>
      <c r="G209" s="49"/>
      <c r="J209" s="49"/>
      <c r="K209" s="13"/>
      <c r="M209" s="49"/>
      <c r="N209" s="13"/>
      <c r="P209" s="49"/>
      <c r="S209" s="49"/>
      <c r="V209" s="49"/>
      <c r="Y209" s="49"/>
      <c r="AB209" s="49"/>
      <c r="AE209" s="49"/>
    </row>
    <row r="210" spans="1:31" ht="12.75">
      <c r="A210" s="49"/>
      <c r="D210" s="49"/>
      <c r="G210" s="49"/>
      <c r="J210" s="49"/>
      <c r="K210" s="13"/>
      <c r="M210" s="49"/>
      <c r="N210" s="13"/>
      <c r="P210" s="49"/>
      <c r="S210" s="49"/>
      <c r="V210" s="49"/>
      <c r="Y210" s="49"/>
      <c r="AB210" s="49"/>
      <c r="AE210" s="49"/>
    </row>
    <row r="211" spans="1:31" ht="12.75">
      <c r="A211" s="49"/>
      <c r="D211" s="49"/>
      <c r="G211" s="49"/>
      <c r="J211" s="49"/>
      <c r="K211" s="13"/>
      <c r="M211" s="49"/>
      <c r="N211" s="13"/>
      <c r="P211" s="49"/>
      <c r="S211" s="49"/>
      <c r="V211" s="49"/>
      <c r="Y211" s="49"/>
      <c r="AB211" s="49"/>
      <c r="AE211" s="49"/>
    </row>
    <row r="212" spans="1:31" ht="12.75">
      <c r="A212" s="49"/>
      <c r="D212" s="49"/>
      <c r="G212" s="49"/>
      <c r="J212" s="49"/>
      <c r="K212" s="13"/>
      <c r="M212" s="49"/>
      <c r="N212" s="13"/>
      <c r="P212" s="49"/>
      <c r="S212" s="49"/>
      <c r="V212" s="49"/>
      <c r="Y212" s="49"/>
      <c r="AB212" s="49"/>
      <c r="AE212" s="49"/>
    </row>
    <row r="213" spans="1:31" ht="12.75">
      <c r="A213" s="49"/>
      <c r="D213" s="49"/>
      <c r="G213" s="49"/>
      <c r="J213" s="49"/>
      <c r="K213" s="13"/>
      <c r="M213" s="49"/>
      <c r="N213" s="13"/>
      <c r="P213" s="49"/>
      <c r="S213" s="49"/>
      <c r="V213" s="49"/>
      <c r="Y213" s="49"/>
      <c r="AB213" s="49"/>
      <c r="AE213" s="49"/>
    </row>
    <row r="214" spans="1:31" ht="12.75">
      <c r="A214" s="49"/>
      <c r="D214" s="49"/>
      <c r="G214" s="49"/>
      <c r="J214" s="49"/>
      <c r="K214" s="13"/>
      <c r="M214" s="49"/>
      <c r="N214" s="13"/>
      <c r="P214" s="49"/>
      <c r="S214" s="49"/>
      <c r="V214" s="49"/>
      <c r="Y214" s="49"/>
      <c r="AB214" s="49"/>
      <c r="AE214" s="49"/>
    </row>
    <row r="215" spans="1:31" ht="12.75">
      <c r="A215" s="49"/>
      <c r="D215" s="49"/>
      <c r="G215" s="49"/>
      <c r="J215" s="49"/>
      <c r="K215" s="13"/>
      <c r="M215" s="49"/>
      <c r="N215" s="13"/>
      <c r="P215" s="49"/>
      <c r="S215" s="49"/>
      <c r="V215" s="49"/>
      <c r="Y215" s="49"/>
      <c r="AB215" s="49"/>
      <c r="AE215" s="49"/>
    </row>
    <row r="216" spans="1:31" ht="12.75">
      <c r="A216" s="49"/>
      <c r="D216" s="49"/>
      <c r="G216" s="49"/>
      <c r="J216" s="49"/>
      <c r="K216" s="13"/>
      <c r="M216" s="49"/>
      <c r="N216" s="13"/>
      <c r="P216" s="49"/>
      <c r="S216" s="49"/>
      <c r="V216" s="49"/>
      <c r="Y216" s="49"/>
      <c r="AB216" s="49"/>
      <c r="AE216" s="49"/>
    </row>
    <row r="217" spans="1:31" ht="12.75">
      <c r="A217" s="49"/>
      <c r="D217" s="49"/>
      <c r="G217" s="49"/>
      <c r="J217" s="49"/>
      <c r="K217" s="13"/>
      <c r="M217" s="49"/>
      <c r="N217" s="13"/>
      <c r="P217" s="49"/>
      <c r="S217" s="49"/>
      <c r="V217" s="49"/>
      <c r="Y217" s="49"/>
      <c r="AB217" s="49"/>
      <c r="AE217" s="49"/>
    </row>
    <row r="218" spans="1:31" ht="12.75">
      <c r="A218" s="49"/>
      <c r="D218" s="49"/>
      <c r="G218" s="49"/>
      <c r="J218" s="49"/>
      <c r="K218" s="13"/>
      <c r="M218" s="49"/>
      <c r="N218" s="13"/>
      <c r="P218" s="49"/>
      <c r="S218" s="49"/>
      <c r="V218" s="49"/>
      <c r="Y218" s="49"/>
      <c r="AB218" s="49"/>
      <c r="AE218" s="49"/>
    </row>
    <row r="219" spans="1:31" ht="12.75">
      <c r="A219" s="49"/>
      <c r="D219" s="49"/>
      <c r="G219" s="49"/>
      <c r="J219" s="49"/>
      <c r="K219" s="13"/>
      <c r="M219" s="49"/>
      <c r="N219" s="13"/>
      <c r="P219" s="49"/>
      <c r="S219" s="49"/>
      <c r="V219" s="49"/>
      <c r="Y219" s="49"/>
      <c r="AB219" s="49"/>
      <c r="AE219" s="49"/>
    </row>
    <row r="220" spans="1:31" ht="12.75">
      <c r="A220" s="49"/>
      <c r="D220" s="49"/>
      <c r="G220" s="49"/>
      <c r="J220" s="49"/>
      <c r="K220" s="13"/>
      <c r="M220" s="49"/>
      <c r="N220" s="13"/>
      <c r="P220" s="49"/>
      <c r="S220" s="49"/>
      <c r="V220" s="49"/>
      <c r="Y220" s="49"/>
      <c r="AB220" s="49"/>
      <c r="AE220" s="49"/>
    </row>
    <row r="221" spans="1:31" ht="12.75">
      <c r="A221" s="49"/>
      <c r="D221" s="49"/>
      <c r="G221" s="49"/>
      <c r="J221" s="49"/>
      <c r="K221" s="13"/>
      <c r="M221" s="49"/>
      <c r="N221" s="13"/>
      <c r="P221" s="49"/>
      <c r="S221" s="49"/>
      <c r="V221" s="49"/>
      <c r="Y221" s="49"/>
      <c r="AB221" s="49"/>
      <c r="AE221" s="49"/>
    </row>
    <row r="222" spans="1:31" ht="12.75">
      <c r="A222" s="49"/>
      <c r="D222" s="49"/>
      <c r="G222" s="49"/>
      <c r="J222" s="49"/>
      <c r="K222" s="13"/>
      <c r="M222" s="49"/>
      <c r="N222" s="13"/>
      <c r="P222" s="49"/>
      <c r="S222" s="49"/>
      <c r="V222" s="49"/>
      <c r="Y222" s="49"/>
      <c r="AB222" s="49"/>
      <c r="AE222" s="49"/>
    </row>
    <row r="223" spans="1:31" ht="12.75">
      <c r="A223" s="49"/>
      <c r="D223" s="49"/>
      <c r="G223" s="49"/>
      <c r="J223" s="49"/>
      <c r="K223" s="13"/>
      <c r="M223" s="49"/>
      <c r="N223" s="13"/>
      <c r="P223" s="49"/>
      <c r="S223" s="49"/>
      <c r="V223" s="49"/>
      <c r="Y223" s="49"/>
      <c r="AB223" s="49"/>
      <c r="AE223" s="49"/>
    </row>
    <row r="224" spans="1:31" ht="12.75">
      <c r="A224" s="49"/>
      <c r="D224" s="49"/>
      <c r="G224" s="49"/>
      <c r="J224" s="49"/>
      <c r="K224" s="13"/>
      <c r="M224" s="49"/>
      <c r="N224" s="13"/>
      <c r="P224" s="49"/>
      <c r="S224" s="49"/>
      <c r="V224" s="49"/>
      <c r="Y224" s="49"/>
      <c r="AB224" s="49"/>
      <c r="AE224" s="49"/>
    </row>
    <row r="225" spans="1:31" ht="12.75">
      <c r="A225" s="49"/>
      <c r="D225" s="49"/>
      <c r="G225" s="49"/>
      <c r="J225" s="49"/>
      <c r="K225" s="13"/>
      <c r="M225" s="49"/>
      <c r="N225" s="13"/>
      <c r="P225" s="49"/>
      <c r="S225" s="49"/>
      <c r="V225" s="49"/>
      <c r="Y225" s="49"/>
      <c r="AB225" s="49"/>
      <c r="AE225" s="49"/>
    </row>
    <row r="226" spans="1:31" ht="12.75">
      <c r="A226" s="49"/>
      <c r="D226" s="49"/>
      <c r="G226" s="49"/>
      <c r="J226" s="49"/>
      <c r="K226" s="13"/>
      <c r="M226" s="49"/>
      <c r="N226" s="13"/>
      <c r="P226" s="49"/>
      <c r="S226" s="49"/>
      <c r="V226" s="49"/>
      <c r="Y226" s="49"/>
      <c r="AB226" s="49"/>
      <c r="AE226" s="49"/>
    </row>
    <row r="227" spans="1:31" ht="12.75">
      <c r="A227" s="49"/>
      <c r="D227" s="49"/>
      <c r="G227" s="49"/>
      <c r="J227" s="49"/>
      <c r="K227" s="13"/>
      <c r="M227" s="49"/>
      <c r="N227" s="13"/>
      <c r="P227" s="49"/>
      <c r="S227" s="49"/>
      <c r="V227" s="49"/>
      <c r="Y227" s="49"/>
      <c r="AB227" s="49"/>
      <c r="AE227" s="49"/>
    </row>
    <row r="228" spans="1:31" ht="12.75">
      <c r="A228" s="49"/>
      <c r="D228" s="49"/>
      <c r="G228" s="49"/>
      <c r="J228" s="49"/>
      <c r="K228" s="13"/>
      <c r="M228" s="49"/>
      <c r="N228" s="13"/>
      <c r="P228" s="49"/>
      <c r="S228" s="49"/>
      <c r="V228" s="49"/>
      <c r="Y228" s="49"/>
      <c r="AB228" s="49"/>
      <c r="AE228" s="49"/>
    </row>
    <row r="229" spans="1:31" ht="12.75">
      <c r="A229" s="49"/>
      <c r="D229" s="49"/>
      <c r="G229" s="49"/>
      <c r="J229" s="49"/>
      <c r="K229" s="13"/>
      <c r="M229" s="49"/>
      <c r="N229" s="13"/>
      <c r="P229" s="49"/>
      <c r="S229" s="49"/>
      <c r="V229" s="49"/>
      <c r="Y229" s="49"/>
      <c r="AB229" s="49"/>
      <c r="AE229" s="49"/>
    </row>
    <row r="230" spans="1:31" ht="12.75">
      <c r="A230" s="49"/>
      <c r="D230" s="49"/>
      <c r="G230" s="49"/>
      <c r="J230" s="49"/>
      <c r="K230" s="13"/>
      <c r="M230" s="49"/>
      <c r="N230" s="13"/>
      <c r="P230" s="49"/>
      <c r="S230" s="49"/>
      <c r="V230" s="49"/>
      <c r="Y230" s="49"/>
      <c r="AB230" s="49"/>
      <c r="AE230" s="49"/>
    </row>
    <row r="231" spans="1:31" ht="12.75">
      <c r="A231" s="49"/>
      <c r="D231" s="49"/>
      <c r="G231" s="49"/>
      <c r="J231" s="49"/>
      <c r="K231" s="13"/>
      <c r="M231" s="49"/>
      <c r="N231" s="13"/>
      <c r="P231" s="49"/>
      <c r="S231" s="49"/>
      <c r="V231" s="49"/>
      <c r="Y231" s="49"/>
      <c r="AB231" s="49"/>
      <c r="AE231" s="49"/>
    </row>
    <row r="232" spans="1:31" ht="12.75">
      <c r="A232" s="49"/>
      <c r="D232" s="49"/>
      <c r="G232" s="49"/>
      <c r="J232" s="49"/>
      <c r="K232" s="13"/>
      <c r="M232" s="49"/>
      <c r="N232" s="13"/>
      <c r="P232" s="49"/>
      <c r="S232" s="49"/>
      <c r="V232" s="49"/>
      <c r="Y232" s="49"/>
      <c r="AB232" s="49"/>
      <c r="AE232" s="49"/>
    </row>
    <row r="233" spans="1:31" ht="12.75">
      <c r="A233" s="49"/>
      <c r="D233" s="49"/>
      <c r="G233" s="49"/>
      <c r="J233" s="49"/>
      <c r="K233" s="13"/>
      <c r="M233" s="49"/>
      <c r="N233" s="13"/>
      <c r="P233" s="49"/>
      <c r="S233" s="49"/>
      <c r="V233" s="49"/>
      <c r="Y233" s="49"/>
      <c r="AB233" s="49"/>
      <c r="AE233" s="49"/>
    </row>
    <row r="234" spans="1:31" ht="12.75">
      <c r="A234" s="49"/>
      <c r="D234" s="49"/>
      <c r="G234" s="49"/>
      <c r="J234" s="49"/>
      <c r="K234" s="13"/>
      <c r="M234" s="49"/>
      <c r="N234" s="13"/>
      <c r="P234" s="49"/>
      <c r="S234" s="49"/>
      <c r="V234" s="49"/>
      <c r="Y234" s="49"/>
      <c r="AB234" s="49"/>
      <c r="AE234" s="49"/>
    </row>
    <row r="235" spans="1:31" ht="12.75">
      <c r="A235" s="49"/>
      <c r="D235" s="49"/>
      <c r="G235" s="49"/>
      <c r="J235" s="49"/>
      <c r="K235" s="13"/>
      <c r="M235" s="49"/>
      <c r="N235" s="13"/>
      <c r="P235" s="49"/>
      <c r="S235" s="49"/>
      <c r="V235" s="49"/>
      <c r="Y235" s="49"/>
      <c r="AB235" s="49"/>
      <c r="AE235" s="49"/>
    </row>
    <row r="236" spans="1:31" ht="12.75">
      <c r="A236" s="49"/>
      <c r="D236" s="49"/>
      <c r="G236" s="49"/>
      <c r="J236" s="49"/>
      <c r="K236" s="13"/>
      <c r="M236" s="49"/>
      <c r="N236" s="13"/>
      <c r="P236" s="49"/>
      <c r="S236" s="49"/>
      <c r="V236" s="49"/>
      <c r="Y236" s="49"/>
      <c r="AB236" s="49"/>
      <c r="AE236" s="49"/>
    </row>
    <row r="237" spans="1:31" ht="12.75">
      <c r="A237" s="49"/>
      <c r="D237" s="49"/>
      <c r="G237" s="49"/>
      <c r="J237" s="49"/>
      <c r="K237" s="13"/>
      <c r="M237" s="49"/>
      <c r="N237" s="13"/>
      <c r="P237" s="49"/>
      <c r="S237" s="49"/>
      <c r="V237" s="49"/>
      <c r="Y237" s="49"/>
      <c r="AB237" s="49"/>
      <c r="AE237" s="49"/>
    </row>
    <row r="238" spans="1:31" ht="12.75">
      <c r="A238" s="49"/>
      <c r="D238" s="49"/>
      <c r="G238" s="49"/>
      <c r="J238" s="49"/>
      <c r="K238" s="13"/>
      <c r="M238" s="49"/>
      <c r="N238" s="13"/>
      <c r="P238" s="49"/>
      <c r="S238" s="49"/>
      <c r="V238" s="49"/>
      <c r="Y238" s="49"/>
      <c r="AB238" s="49"/>
      <c r="AE238" s="49"/>
    </row>
    <row r="239" spans="1:31" ht="12.75">
      <c r="A239" s="49"/>
      <c r="D239" s="49"/>
      <c r="G239" s="49"/>
      <c r="J239" s="49"/>
      <c r="K239" s="13"/>
      <c r="M239" s="49"/>
      <c r="N239" s="13"/>
      <c r="P239" s="49"/>
      <c r="S239" s="49"/>
      <c r="V239" s="49"/>
      <c r="Y239" s="49"/>
      <c r="AB239" s="49"/>
      <c r="AE239" s="49"/>
    </row>
    <row r="240" spans="1:31" ht="12.75">
      <c r="A240" s="49"/>
      <c r="D240" s="49"/>
      <c r="G240" s="49"/>
      <c r="J240" s="49"/>
      <c r="K240" s="13"/>
      <c r="M240" s="49"/>
      <c r="N240" s="13"/>
      <c r="P240" s="49"/>
      <c r="S240" s="49"/>
      <c r="V240" s="49"/>
      <c r="Y240" s="49"/>
      <c r="AB240" s="49"/>
      <c r="AE240" s="49"/>
    </row>
    <row r="241" spans="1:31" ht="12.75">
      <c r="A241" s="49"/>
      <c r="D241" s="49"/>
      <c r="G241" s="49"/>
      <c r="J241" s="49"/>
      <c r="K241" s="13"/>
      <c r="M241" s="49"/>
      <c r="N241" s="13"/>
      <c r="P241" s="49"/>
      <c r="S241" s="49"/>
      <c r="V241" s="49"/>
      <c r="Y241" s="49"/>
      <c r="AB241" s="49"/>
      <c r="AE241" s="49"/>
    </row>
    <row r="242" spans="1:31" ht="12.75">
      <c r="A242" s="49"/>
      <c r="D242" s="49"/>
      <c r="G242" s="49"/>
      <c r="J242" s="49"/>
      <c r="K242" s="13"/>
      <c r="M242" s="49"/>
      <c r="N242" s="13"/>
      <c r="P242" s="49"/>
      <c r="S242" s="49"/>
      <c r="V242" s="49"/>
      <c r="Y242" s="49"/>
      <c r="AB242" s="49"/>
      <c r="AE242" s="49"/>
    </row>
    <row r="243" spans="1:31" ht="12.75">
      <c r="A243" s="49"/>
      <c r="D243" s="49"/>
      <c r="G243" s="49"/>
      <c r="J243" s="49"/>
      <c r="K243" s="13"/>
      <c r="M243" s="49"/>
      <c r="N243" s="13"/>
      <c r="P243" s="49"/>
      <c r="S243" s="49"/>
      <c r="V243" s="49"/>
      <c r="Y243" s="49"/>
      <c r="AB243" s="49"/>
      <c r="AE243" s="49"/>
    </row>
    <row r="244" spans="1:31" ht="12.75">
      <c r="A244" s="49"/>
      <c r="D244" s="49"/>
      <c r="G244" s="49"/>
      <c r="J244" s="49"/>
      <c r="K244" s="13"/>
      <c r="M244" s="49"/>
      <c r="N244" s="13"/>
      <c r="P244" s="49"/>
      <c r="S244" s="49"/>
      <c r="V244" s="49"/>
      <c r="Y244" s="49"/>
      <c r="AB244" s="49"/>
      <c r="AE244" s="49"/>
    </row>
    <row r="245" spans="1:31" ht="12.75">
      <c r="A245" s="49"/>
      <c r="D245" s="49"/>
      <c r="G245" s="49"/>
      <c r="J245" s="49"/>
      <c r="K245" s="13"/>
      <c r="M245" s="49"/>
      <c r="N245" s="13"/>
      <c r="P245" s="49"/>
      <c r="S245" s="49"/>
      <c r="V245" s="49"/>
      <c r="Y245" s="49"/>
      <c r="AB245" s="49"/>
      <c r="AE245" s="49"/>
    </row>
    <row r="246" spans="1:31" ht="12.75">
      <c r="A246" s="49"/>
      <c r="D246" s="49"/>
      <c r="G246" s="49"/>
      <c r="J246" s="49"/>
      <c r="K246" s="13"/>
      <c r="M246" s="49"/>
      <c r="N246" s="13"/>
      <c r="P246" s="49"/>
      <c r="S246" s="49"/>
      <c r="V246" s="49"/>
      <c r="Y246" s="49"/>
      <c r="AB246" s="49"/>
      <c r="AE246" s="49"/>
    </row>
    <row r="247" spans="1:31" ht="12.75">
      <c r="A247" s="49"/>
      <c r="D247" s="49"/>
      <c r="G247" s="49"/>
      <c r="J247" s="49"/>
      <c r="K247" s="13"/>
      <c r="M247" s="49"/>
      <c r="N247" s="13"/>
      <c r="P247" s="49"/>
      <c r="S247" s="49"/>
      <c r="V247" s="49"/>
      <c r="Y247" s="49"/>
      <c r="AB247" s="49"/>
      <c r="AE247" s="49"/>
    </row>
    <row r="248" spans="1:31" ht="12.75">
      <c r="A248" s="49"/>
      <c r="D248" s="49"/>
      <c r="G248" s="49"/>
      <c r="J248" s="49"/>
      <c r="K248" s="13"/>
      <c r="M248" s="49"/>
      <c r="N248" s="13"/>
      <c r="P248" s="49"/>
      <c r="S248" s="49"/>
      <c r="V248" s="49"/>
      <c r="Y248" s="49"/>
      <c r="AB248" s="49"/>
      <c r="AE248" s="49"/>
    </row>
    <row r="249" spans="1:31" ht="12.75">
      <c r="A249" s="49"/>
      <c r="D249" s="49"/>
      <c r="G249" s="49"/>
      <c r="J249" s="49"/>
      <c r="K249" s="13"/>
      <c r="M249" s="49"/>
      <c r="N249" s="13"/>
      <c r="P249" s="49"/>
      <c r="S249" s="49"/>
      <c r="V249" s="49"/>
      <c r="Y249" s="49"/>
      <c r="AB249" s="49"/>
      <c r="AE249" s="49"/>
    </row>
    <row r="250" spans="1:31" ht="12.75">
      <c r="A250" s="49"/>
      <c r="D250" s="49"/>
      <c r="G250" s="49"/>
      <c r="J250" s="49"/>
      <c r="K250" s="13"/>
      <c r="M250" s="49"/>
      <c r="N250" s="13"/>
      <c r="P250" s="49"/>
      <c r="S250" s="49"/>
      <c r="V250" s="49"/>
      <c r="Y250" s="49"/>
      <c r="AB250" s="49"/>
      <c r="AE250" s="49"/>
    </row>
    <row r="251" spans="1:31" ht="12.75">
      <c r="A251" s="49"/>
      <c r="D251" s="49"/>
      <c r="G251" s="49"/>
      <c r="J251" s="49"/>
      <c r="K251" s="13"/>
      <c r="M251" s="49"/>
      <c r="N251" s="13"/>
      <c r="P251" s="49"/>
      <c r="S251" s="49"/>
      <c r="V251" s="49"/>
      <c r="Y251" s="49"/>
      <c r="AB251" s="49"/>
      <c r="AE251" s="49"/>
    </row>
    <row r="252" spans="1:31" ht="12.75">
      <c r="A252" s="49"/>
      <c r="D252" s="49"/>
      <c r="G252" s="49"/>
      <c r="J252" s="49"/>
      <c r="K252" s="13"/>
      <c r="M252" s="49"/>
      <c r="N252" s="13"/>
      <c r="P252" s="49"/>
      <c r="S252" s="49"/>
      <c r="V252" s="49"/>
      <c r="Y252" s="49"/>
      <c r="AB252" s="49"/>
      <c r="AE252" s="49"/>
    </row>
    <row r="253" spans="1:31" ht="12.75">
      <c r="A253" s="49"/>
      <c r="D253" s="49"/>
      <c r="G253" s="49"/>
      <c r="J253" s="49"/>
      <c r="K253" s="13"/>
      <c r="M253" s="49"/>
      <c r="N253" s="13"/>
      <c r="P253" s="49"/>
      <c r="S253" s="49"/>
      <c r="V253" s="49"/>
      <c r="Y253" s="49"/>
      <c r="AB253" s="49"/>
      <c r="AE253" s="49"/>
    </row>
    <row r="254" spans="1:31" ht="12.75">
      <c r="A254" s="49"/>
      <c r="D254" s="49"/>
      <c r="G254" s="49"/>
      <c r="J254" s="49"/>
      <c r="K254" s="13"/>
      <c r="M254" s="49"/>
      <c r="N254" s="13"/>
      <c r="P254" s="49"/>
      <c r="S254" s="49"/>
      <c r="V254" s="49"/>
      <c r="Y254" s="49"/>
      <c r="AB254" s="49"/>
      <c r="AE254" s="49"/>
    </row>
    <row r="255" spans="1:31" ht="12.75">
      <c r="A255" s="49"/>
      <c r="D255" s="49"/>
      <c r="G255" s="49"/>
      <c r="J255" s="49"/>
      <c r="K255" s="13"/>
      <c r="M255" s="49"/>
      <c r="N255" s="13"/>
      <c r="P255" s="49"/>
      <c r="S255" s="49"/>
      <c r="V255" s="49"/>
      <c r="Y255" s="49"/>
      <c r="AB255" s="49"/>
      <c r="AE255" s="49"/>
    </row>
    <row r="256" spans="1:31" ht="12.75">
      <c r="A256" s="49"/>
      <c r="D256" s="49"/>
      <c r="G256" s="49"/>
      <c r="J256" s="49"/>
      <c r="K256" s="13"/>
      <c r="M256" s="49"/>
      <c r="N256" s="13"/>
      <c r="P256" s="49"/>
      <c r="S256" s="49"/>
      <c r="V256" s="49"/>
      <c r="Y256" s="49"/>
      <c r="AB256" s="49"/>
      <c r="AE256" s="49"/>
    </row>
    <row r="257" spans="1:31" ht="12.75">
      <c r="A257" s="49"/>
      <c r="D257" s="49"/>
      <c r="G257" s="49"/>
      <c r="J257" s="49"/>
      <c r="K257" s="13"/>
      <c r="M257" s="49"/>
      <c r="N257" s="13"/>
      <c r="P257" s="49"/>
      <c r="S257" s="49"/>
      <c r="V257" s="49"/>
      <c r="Y257" s="49"/>
      <c r="AB257" s="49"/>
      <c r="AE257" s="49"/>
    </row>
    <row r="258" spans="1:31" ht="12.75">
      <c r="A258" s="49"/>
      <c r="D258" s="49"/>
      <c r="G258" s="49"/>
      <c r="J258" s="49"/>
      <c r="K258" s="13"/>
      <c r="M258" s="49"/>
      <c r="N258" s="13"/>
      <c r="P258" s="49"/>
      <c r="S258" s="49"/>
      <c r="V258" s="49"/>
      <c r="Y258" s="49"/>
      <c r="AB258" s="49"/>
      <c r="AE258" s="49"/>
    </row>
    <row r="259" spans="1:31" ht="12.75">
      <c r="A259" s="49"/>
      <c r="D259" s="49"/>
      <c r="G259" s="49"/>
      <c r="J259" s="49"/>
      <c r="K259" s="13"/>
      <c r="M259" s="49"/>
      <c r="N259" s="13"/>
      <c r="P259" s="49"/>
      <c r="S259" s="49"/>
      <c r="V259" s="49"/>
      <c r="Y259" s="49"/>
      <c r="AB259" s="49"/>
      <c r="AE259" s="49"/>
    </row>
    <row r="260" spans="1:31" ht="12.75">
      <c r="A260" s="49"/>
      <c r="D260" s="49"/>
      <c r="G260" s="49"/>
      <c r="J260" s="49"/>
      <c r="K260" s="13"/>
      <c r="M260" s="49"/>
      <c r="N260" s="13"/>
      <c r="P260" s="49"/>
      <c r="S260" s="49"/>
      <c r="V260" s="49"/>
      <c r="Y260" s="49"/>
      <c r="AB260" s="49"/>
      <c r="AE260" s="49"/>
    </row>
    <row r="261" spans="1:31" ht="12.75">
      <c r="A261" s="49"/>
      <c r="D261" s="49"/>
      <c r="G261" s="49"/>
      <c r="J261" s="49"/>
      <c r="K261" s="13"/>
      <c r="M261" s="49"/>
      <c r="N261" s="13"/>
      <c r="P261" s="49"/>
      <c r="S261" s="49"/>
      <c r="V261" s="49"/>
      <c r="Y261" s="49"/>
      <c r="AB261" s="49"/>
      <c r="AE261" s="49"/>
    </row>
    <row r="262" spans="1:31" ht="12.75">
      <c r="A262" s="49"/>
      <c r="D262" s="49"/>
      <c r="G262" s="49"/>
      <c r="J262" s="49"/>
      <c r="K262" s="13"/>
      <c r="M262" s="49"/>
      <c r="N262" s="13"/>
      <c r="P262" s="49"/>
      <c r="S262" s="49"/>
      <c r="V262" s="49"/>
      <c r="Y262" s="49"/>
      <c r="AB262" s="49"/>
      <c r="AE262" s="49"/>
    </row>
    <row r="263" spans="1:31" ht="12.75">
      <c r="A263" s="49"/>
      <c r="D263" s="49"/>
      <c r="G263" s="49"/>
      <c r="J263" s="49"/>
      <c r="K263" s="13"/>
      <c r="M263" s="49"/>
      <c r="P263" s="49"/>
      <c r="S263" s="49"/>
      <c r="V263" s="49"/>
      <c r="Y263" s="49"/>
      <c r="AB263" s="49"/>
      <c r="AE263" s="49"/>
    </row>
    <row r="264" spans="1:31" ht="12.75">
      <c r="A264" s="49"/>
      <c r="D264" s="49"/>
      <c r="G264" s="49"/>
      <c r="J264" s="49"/>
      <c r="M264" s="49"/>
      <c r="P264" s="49"/>
      <c r="S264" s="49"/>
      <c r="V264" s="49"/>
      <c r="Y264" s="49"/>
      <c r="AB264" s="49"/>
      <c r="AE264" s="49"/>
    </row>
    <row r="265" spans="1:31" ht="12.75">
      <c r="A265" s="49"/>
      <c r="D265" s="49"/>
      <c r="G265" s="49"/>
      <c r="J265" s="49"/>
      <c r="M265" s="49"/>
      <c r="P265" s="49"/>
      <c r="S265" s="49"/>
      <c r="V265" s="49"/>
      <c r="Y265" s="49"/>
      <c r="AB265" s="49"/>
      <c r="AE265" s="49"/>
    </row>
    <row r="266" spans="1:31" ht="12.75">
      <c r="A266" s="49"/>
      <c r="D266" s="49"/>
      <c r="G266" s="49"/>
      <c r="J266" s="49"/>
      <c r="M266" s="49"/>
      <c r="P266" s="49"/>
      <c r="S266" s="49"/>
      <c r="V266" s="49"/>
      <c r="Y266" s="49"/>
      <c r="AB266" s="49"/>
      <c r="AE266" s="49"/>
    </row>
    <row r="267" spans="1:31" ht="12.75">
      <c r="A267" s="49"/>
      <c r="D267" s="49"/>
      <c r="G267" s="49"/>
      <c r="J267" s="49"/>
      <c r="M267" s="49"/>
      <c r="P267" s="49"/>
      <c r="S267" s="49"/>
      <c r="V267" s="49"/>
      <c r="Y267" s="49"/>
      <c r="AB267" s="49"/>
      <c r="AE267" s="49"/>
    </row>
    <row r="268" spans="1:31" ht="12.75">
      <c r="A268" s="49"/>
      <c r="D268" s="49"/>
      <c r="G268" s="49"/>
      <c r="J268" s="49"/>
      <c r="M268" s="49"/>
      <c r="P268" s="49"/>
      <c r="S268" s="49"/>
      <c r="V268" s="49"/>
      <c r="Y268" s="49"/>
      <c r="AB268" s="49"/>
      <c r="AE268" s="49"/>
    </row>
    <row r="269" spans="1:31" ht="12.75">
      <c r="A269" s="49"/>
      <c r="D269" s="49"/>
      <c r="G269" s="49"/>
      <c r="J269" s="49"/>
      <c r="M269" s="49"/>
      <c r="P269" s="49"/>
      <c r="S269" s="49"/>
      <c r="V269" s="49"/>
      <c r="Y269" s="49"/>
      <c r="AB269" s="49"/>
      <c r="AE269" s="49"/>
    </row>
    <row r="270" spans="1:31" ht="12.75">
      <c r="A270" s="49"/>
      <c r="D270" s="49"/>
      <c r="G270" s="49"/>
      <c r="J270" s="49"/>
      <c r="M270" s="49"/>
      <c r="P270" s="49"/>
      <c r="S270" s="49"/>
      <c r="V270" s="49"/>
      <c r="Y270" s="49"/>
      <c r="AB270" s="49"/>
      <c r="AE270" s="49"/>
    </row>
    <row r="271" spans="1:31" ht="12.75">
      <c r="A271" s="49"/>
      <c r="D271" s="49"/>
      <c r="G271" s="49"/>
      <c r="J271" s="49"/>
      <c r="M271" s="49"/>
      <c r="P271" s="49"/>
      <c r="S271" s="49"/>
      <c r="V271" s="49"/>
      <c r="Y271" s="49"/>
      <c r="AB271" s="49"/>
      <c r="AE271" s="49"/>
    </row>
    <row r="272" spans="1:31" ht="12.75">
      <c r="A272" s="49"/>
      <c r="D272" s="49"/>
      <c r="G272" s="49"/>
      <c r="J272" s="49"/>
      <c r="M272" s="49"/>
      <c r="P272" s="49"/>
      <c r="S272" s="49"/>
      <c r="V272" s="49"/>
      <c r="Y272" s="49"/>
      <c r="AB272" s="49"/>
      <c r="AE272" s="49"/>
    </row>
    <row r="273" spans="1:31" ht="12.75">
      <c r="A273" s="49"/>
      <c r="D273" s="49"/>
      <c r="G273" s="49"/>
      <c r="J273" s="49"/>
      <c r="M273" s="49"/>
      <c r="P273" s="49"/>
      <c r="S273" s="49"/>
      <c r="V273" s="49"/>
      <c r="Y273" s="49"/>
      <c r="AB273" s="49"/>
      <c r="AE273" s="49"/>
    </row>
    <row r="274" spans="1:31" ht="12.75">
      <c r="A274" s="49"/>
      <c r="D274" s="49"/>
      <c r="G274" s="49"/>
      <c r="J274" s="49"/>
      <c r="M274" s="49"/>
      <c r="P274" s="49"/>
      <c r="S274" s="49"/>
      <c r="V274" s="49"/>
      <c r="Y274" s="49"/>
      <c r="AB274" s="49"/>
      <c r="AE274" s="49"/>
    </row>
    <row r="275" spans="1:31" ht="12.75">
      <c r="A275" s="49"/>
      <c r="D275" s="49"/>
      <c r="G275" s="49"/>
      <c r="J275" s="49"/>
      <c r="M275" s="49"/>
      <c r="P275" s="49"/>
      <c r="S275" s="49"/>
      <c r="V275" s="49"/>
      <c r="Y275" s="49"/>
      <c r="AB275" s="49"/>
      <c r="AE275" s="49"/>
    </row>
    <row r="276" spans="1:31" ht="12.75">
      <c r="A276" s="49"/>
      <c r="D276" s="49"/>
      <c r="G276" s="49"/>
      <c r="J276" s="49"/>
      <c r="M276" s="49"/>
      <c r="P276" s="49"/>
      <c r="S276" s="49"/>
      <c r="V276" s="49"/>
      <c r="Y276" s="49"/>
      <c r="AB276" s="49"/>
      <c r="AE276" s="49"/>
    </row>
    <row r="277" spans="1:31" ht="12.75">
      <c r="A277" s="49"/>
      <c r="D277" s="49"/>
      <c r="G277" s="49"/>
      <c r="J277" s="49"/>
      <c r="M277" s="49"/>
      <c r="P277" s="49"/>
      <c r="S277" s="49"/>
      <c r="V277" s="49"/>
      <c r="Y277" s="49"/>
      <c r="AB277" s="49"/>
      <c r="AE277" s="49"/>
    </row>
    <row r="278" spans="1:31" ht="12.75">
      <c r="A278" s="49"/>
      <c r="D278" s="49"/>
      <c r="G278" s="49"/>
      <c r="J278" s="49"/>
      <c r="M278" s="49"/>
      <c r="P278" s="49"/>
      <c r="S278" s="49"/>
      <c r="V278" s="49"/>
      <c r="Y278" s="49"/>
      <c r="AB278" s="49"/>
      <c r="AE278" s="49"/>
    </row>
    <row r="279" spans="1:31" ht="12.75">
      <c r="A279" s="49"/>
      <c r="D279" s="49"/>
      <c r="G279" s="49"/>
      <c r="J279" s="49"/>
      <c r="M279" s="49"/>
      <c r="P279" s="49"/>
      <c r="S279" s="49"/>
      <c r="V279" s="49"/>
      <c r="Y279" s="49"/>
      <c r="AB279" s="49"/>
      <c r="AE279" s="49"/>
    </row>
    <row r="280" spans="1:31" ht="12.75">
      <c r="A280" s="49"/>
      <c r="D280" s="49"/>
      <c r="G280" s="49"/>
      <c r="J280" s="49"/>
      <c r="M280" s="49"/>
      <c r="P280" s="49"/>
      <c r="S280" s="49"/>
      <c r="V280" s="49"/>
      <c r="Y280" s="49"/>
      <c r="AB280" s="49"/>
      <c r="AE280" s="49"/>
    </row>
    <row r="281" spans="1:31" ht="12.75">
      <c r="A281" s="49"/>
      <c r="D281" s="49"/>
      <c r="G281" s="49"/>
      <c r="J281" s="49"/>
      <c r="M281" s="49"/>
      <c r="P281" s="49"/>
      <c r="S281" s="49"/>
      <c r="V281" s="49"/>
      <c r="Y281" s="49"/>
      <c r="AB281" s="49"/>
      <c r="AE281" s="49"/>
    </row>
    <row r="282" spans="1:31" ht="12.75">
      <c r="A282" s="49"/>
      <c r="D282" s="49"/>
      <c r="G282" s="49"/>
      <c r="J282" s="49"/>
      <c r="M282" s="49"/>
      <c r="P282" s="49"/>
      <c r="S282" s="49"/>
      <c r="V282" s="49"/>
      <c r="Y282" s="49"/>
      <c r="AB282" s="49"/>
      <c r="AE282" s="49"/>
    </row>
    <row r="283" spans="1:31" ht="12.75">
      <c r="A283" s="49"/>
      <c r="D283" s="49"/>
      <c r="G283" s="49"/>
      <c r="J283" s="49"/>
      <c r="M283" s="49"/>
      <c r="P283" s="49"/>
      <c r="S283" s="49"/>
      <c r="V283" s="49"/>
      <c r="Y283" s="49"/>
      <c r="AB283" s="49"/>
      <c r="AE283" s="49"/>
    </row>
    <row r="284" spans="1:31" ht="12.75">
      <c r="A284" s="49"/>
      <c r="D284" s="49"/>
      <c r="G284" s="49"/>
      <c r="J284" s="49"/>
      <c r="M284" s="49"/>
      <c r="P284" s="49"/>
      <c r="S284" s="49"/>
      <c r="V284" s="49"/>
      <c r="Y284" s="49"/>
      <c r="AB284" s="49"/>
      <c r="AE284" s="49"/>
    </row>
    <row r="285" spans="1:31" ht="12.75">
      <c r="A285" s="49"/>
      <c r="D285" s="49"/>
      <c r="G285" s="49"/>
      <c r="J285" s="49"/>
      <c r="M285" s="49"/>
      <c r="P285" s="49"/>
      <c r="S285" s="49"/>
      <c r="V285" s="49"/>
      <c r="Y285" s="49"/>
      <c r="AB285" s="49"/>
      <c r="AE285" s="49"/>
    </row>
    <row r="286" spans="1:31" ht="12.75">
      <c r="A286" s="49"/>
      <c r="D286" s="49"/>
      <c r="G286" s="49"/>
      <c r="J286" s="49"/>
      <c r="M286" s="49"/>
      <c r="P286" s="49"/>
      <c r="S286" s="49"/>
      <c r="V286" s="49"/>
      <c r="Y286" s="49"/>
      <c r="AB286" s="49"/>
      <c r="AE286" s="49"/>
    </row>
    <row r="287" spans="1:31" ht="12.75">
      <c r="A287" s="49"/>
      <c r="D287" s="49"/>
      <c r="G287" s="49"/>
      <c r="J287" s="49"/>
      <c r="M287" s="49"/>
      <c r="P287" s="49"/>
      <c r="S287" s="49"/>
      <c r="V287" s="49"/>
      <c r="Y287" s="49"/>
      <c r="AB287" s="49"/>
      <c r="AE287" s="49"/>
    </row>
    <row r="288" spans="1:31" ht="12.75">
      <c r="A288" s="49"/>
      <c r="D288" s="49"/>
      <c r="G288" s="49"/>
      <c r="J288" s="49"/>
      <c r="M288" s="49"/>
      <c r="P288" s="49"/>
      <c r="S288" s="49"/>
      <c r="V288" s="49"/>
      <c r="Y288" s="49"/>
      <c r="AB288" s="49"/>
      <c r="AE288" s="49"/>
    </row>
    <row r="289" spans="1:31" ht="12.75">
      <c r="A289" s="49"/>
      <c r="D289" s="49"/>
      <c r="G289" s="49"/>
      <c r="J289" s="49"/>
      <c r="M289" s="49"/>
      <c r="P289" s="49"/>
      <c r="S289" s="49"/>
      <c r="V289" s="49"/>
      <c r="Y289" s="49"/>
      <c r="AB289" s="49"/>
      <c r="AE289" s="49"/>
    </row>
    <row r="290" spans="1:31" ht="12.75">
      <c r="A290" s="49"/>
      <c r="D290" s="49"/>
      <c r="G290" s="49"/>
      <c r="J290" s="49"/>
      <c r="M290" s="49"/>
      <c r="P290" s="49"/>
      <c r="S290" s="49"/>
      <c r="V290" s="49"/>
      <c r="Y290" s="49"/>
      <c r="AB290" s="49"/>
      <c r="AE290" s="49"/>
    </row>
    <row r="291" spans="1:31" ht="12.75">
      <c r="A291" s="49"/>
      <c r="D291" s="49"/>
      <c r="G291" s="49"/>
      <c r="J291" s="49"/>
      <c r="M291" s="49"/>
      <c r="P291" s="49"/>
      <c r="S291" s="49"/>
      <c r="V291" s="49"/>
      <c r="Y291" s="49"/>
      <c r="AB291" s="49"/>
      <c r="AE291" s="49"/>
    </row>
    <row r="292" spans="1:31" ht="12.75">
      <c r="A292" s="49"/>
      <c r="D292" s="49"/>
      <c r="G292" s="49"/>
      <c r="J292" s="49"/>
      <c r="M292" s="49"/>
      <c r="P292" s="49"/>
      <c r="S292" s="49"/>
      <c r="V292" s="49"/>
      <c r="Y292" s="49"/>
      <c r="AB292" s="49"/>
      <c r="AE292" s="49"/>
    </row>
    <row r="293" spans="1:31" ht="12.75">
      <c r="A293" s="49"/>
      <c r="D293" s="49"/>
      <c r="G293" s="49"/>
      <c r="J293" s="49"/>
      <c r="M293" s="49"/>
      <c r="P293" s="49"/>
      <c r="S293" s="49"/>
      <c r="V293" s="49"/>
      <c r="Y293" s="49"/>
      <c r="AB293" s="49"/>
      <c r="AE293" s="49"/>
    </row>
    <row r="294" spans="1:31" ht="12.75">
      <c r="A294" s="49"/>
      <c r="D294" s="49"/>
      <c r="G294" s="49"/>
      <c r="J294" s="49"/>
      <c r="M294" s="49"/>
      <c r="P294" s="49"/>
      <c r="S294" s="49"/>
      <c r="V294" s="49"/>
      <c r="Y294" s="49"/>
      <c r="AB294" s="49"/>
      <c r="AE294" s="49"/>
    </row>
    <row r="295" spans="1:31" ht="12.75">
      <c r="A295" s="49"/>
      <c r="D295" s="49"/>
      <c r="G295" s="49"/>
      <c r="J295" s="49"/>
      <c r="M295" s="49"/>
      <c r="P295" s="49"/>
      <c r="S295" s="49"/>
      <c r="V295" s="49"/>
      <c r="Y295" s="49"/>
      <c r="AB295" s="49"/>
      <c r="AE295" s="49"/>
    </row>
    <row r="296" spans="1:31" ht="12.75">
      <c r="A296" s="49"/>
      <c r="D296" s="49"/>
      <c r="G296" s="49"/>
      <c r="J296" s="49"/>
      <c r="M296" s="49"/>
      <c r="P296" s="49"/>
      <c r="S296" s="49"/>
      <c r="V296" s="49"/>
      <c r="Y296" s="49"/>
      <c r="AB296" s="49"/>
      <c r="AE296" s="49"/>
    </row>
    <row r="297" spans="1:31" ht="12.75">
      <c r="A297" s="49"/>
      <c r="D297" s="49"/>
      <c r="G297" s="49"/>
      <c r="J297" s="49"/>
      <c r="M297" s="49"/>
      <c r="P297" s="49"/>
      <c r="S297" s="49"/>
      <c r="V297" s="49"/>
      <c r="Y297" s="49"/>
      <c r="AB297" s="49"/>
      <c r="AE297" s="49"/>
    </row>
    <row r="298" spans="1:31" ht="12.75">
      <c r="A298" s="49"/>
      <c r="D298" s="49"/>
      <c r="G298" s="49"/>
      <c r="J298" s="49"/>
      <c r="M298" s="49"/>
      <c r="P298" s="49"/>
      <c r="S298" s="49"/>
      <c r="V298" s="49"/>
      <c r="Y298" s="49"/>
      <c r="AB298" s="49"/>
      <c r="AE298" s="49"/>
    </row>
    <row r="299" spans="1:31" ht="12.75">
      <c r="A299" s="49"/>
      <c r="D299" s="49"/>
      <c r="G299" s="49"/>
      <c r="J299" s="49"/>
      <c r="M299" s="49"/>
      <c r="P299" s="49"/>
      <c r="S299" s="49"/>
      <c r="V299" s="49"/>
      <c r="Y299" s="49"/>
      <c r="AB299" s="49"/>
      <c r="AE299" s="49"/>
    </row>
    <row r="300" spans="1:31" ht="12.75">
      <c r="A300" s="49"/>
      <c r="D300" s="49"/>
      <c r="G300" s="49"/>
      <c r="J300" s="49"/>
      <c r="M300" s="49"/>
      <c r="P300" s="49"/>
      <c r="S300" s="49"/>
      <c r="V300" s="49"/>
      <c r="Y300" s="49"/>
      <c r="AB300" s="49"/>
      <c r="AE300" s="49"/>
    </row>
    <row r="301" spans="1:31" ht="12.75">
      <c r="A301" s="49"/>
      <c r="D301" s="49"/>
      <c r="G301" s="49"/>
      <c r="J301" s="49"/>
      <c r="M301" s="49"/>
      <c r="P301" s="49"/>
      <c r="S301" s="49"/>
      <c r="V301" s="49"/>
      <c r="Y301" s="49"/>
      <c r="AB301" s="49"/>
      <c r="AE301" s="49"/>
    </row>
    <row r="302" spans="1:31" ht="12.75">
      <c r="A302" s="49"/>
      <c r="D302" s="49"/>
      <c r="G302" s="49"/>
      <c r="J302" s="49"/>
      <c r="M302" s="49"/>
      <c r="P302" s="49"/>
      <c r="S302" s="49"/>
      <c r="V302" s="49"/>
      <c r="Y302" s="49"/>
      <c r="AB302" s="49"/>
      <c r="AE302" s="49"/>
    </row>
    <row r="303" spans="1:31" ht="12.75">
      <c r="A303" s="49"/>
      <c r="D303" s="49"/>
      <c r="G303" s="49"/>
      <c r="J303" s="49"/>
      <c r="M303" s="49"/>
      <c r="P303" s="49"/>
      <c r="S303" s="49"/>
      <c r="V303" s="49"/>
      <c r="Y303" s="49"/>
      <c r="AB303" s="49"/>
      <c r="AE303" s="49"/>
    </row>
    <row r="304" spans="1:31" ht="12.75">
      <c r="A304" s="49"/>
      <c r="D304" s="49"/>
      <c r="G304" s="49"/>
      <c r="J304" s="49"/>
      <c r="M304" s="49"/>
      <c r="P304" s="49"/>
      <c r="S304" s="49"/>
      <c r="V304" s="49"/>
      <c r="Y304" s="49"/>
      <c r="AB304" s="49"/>
      <c r="AE304" s="49"/>
    </row>
    <row r="305" spans="1:31" ht="12.75">
      <c r="A305" s="49"/>
      <c r="D305" s="49"/>
      <c r="G305" s="49"/>
      <c r="J305" s="49"/>
      <c r="M305" s="49"/>
      <c r="P305" s="49"/>
      <c r="S305" s="49"/>
      <c r="V305" s="49"/>
      <c r="Y305" s="49"/>
      <c r="AB305" s="49"/>
      <c r="AE305" s="49"/>
    </row>
    <row r="306" spans="1:31" ht="12.75">
      <c r="A306" s="49"/>
      <c r="D306" s="49"/>
      <c r="G306" s="49"/>
      <c r="J306" s="49"/>
      <c r="M306" s="49"/>
      <c r="P306" s="49"/>
      <c r="S306" s="49"/>
      <c r="V306" s="49"/>
      <c r="Y306" s="49"/>
      <c r="AB306" s="49"/>
      <c r="AE306" s="49"/>
    </row>
    <row r="307" spans="1:31" ht="12.75">
      <c r="A307" s="49"/>
      <c r="D307" s="49"/>
      <c r="G307" s="49"/>
      <c r="J307" s="49"/>
      <c r="M307" s="49"/>
      <c r="P307" s="49"/>
      <c r="S307" s="49"/>
      <c r="V307" s="49"/>
      <c r="Y307" s="49"/>
      <c r="AB307" s="49"/>
      <c r="AE307" s="49"/>
    </row>
    <row r="308" spans="1:31" ht="12.75">
      <c r="A308" s="49"/>
      <c r="D308" s="49"/>
      <c r="G308" s="49"/>
      <c r="J308" s="49"/>
      <c r="M308" s="49"/>
      <c r="P308" s="49"/>
      <c r="S308" s="49"/>
      <c r="V308" s="49"/>
      <c r="Y308" s="49"/>
      <c r="AB308" s="49"/>
      <c r="AE308" s="49"/>
    </row>
    <row r="309" spans="1:31" ht="12.75">
      <c r="A309" s="49"/>
      <c r="D309" s="49"/>
      <c r="G309" s="49"/>
      <c r="J309" s="49"/>
      <c r="M309" s="49"/>
      <c r="P309" s="49"/>
      <c r="S309" s="49"/>
      <c r="V309" s="49"/>
      <c r="Y309" s="49"/>
      <c r="AB309" s="49"/>
      <c r="AE309" s="49"/>
    </row>
    <row r="310" spans="1:31" ht="12.75">
      <c r="A310" s="49"/>
      <c r="D310" s="49"/>
      <c r="G310" s="49"/>
      <c r="J310" s="49"/>
      <c r="M310" s="49"/>
      <c r="P310" s="49"/>
      <c r="S310" s="49"/>
      <c r="V310" s="49"/>
      <c r="Y310" s="49"/>
      <c r="AB310" s="49"/>
      <c r="AE310" s="49"/>
    </row>
    <row r="311" spans="1:31" ht="12.75">
      <c r="A311" s="49"/>
      <c r="D311" s="49"/>
      <c r="G311" s="49"/>
      <c r="J311" s="49"/>
      <c r="M311" s="49"/>
      <c r="P311" s="49"/>
      <c r="S311" s="49"/>
      <c r="V311" s="49"/>
      <c r="Y311" s="49"/>
      <c r="AB311" s="49"/>
      <c r="AE311" s="49"/>
    </row>
    <row r="312" spans="1:31" ht="12.75">
      <c r="A312" s="49"/>
      <c r="D312" s="49"/>
      <c r="G312" s="49"/>
      <c r="J312" s="49"/>
      <c r="M312" s="49"/>
      <c r="P312" s="49"/>
      <c r="S312" s="49"/>
      <c r="V312" s="49"/>
      <c r="Y312" s="49"/>
      <c r="AB312" s="49"/>
      <c r="AE312" s="49"/>
    </row>
    <row r="313" spans="1:31" ht="12.75">
      <c r="A313" s="49"/>
      <c r="D313" s="49"/>
      <c r="G313" s="49"/>
      <c r="J313" s="49"/>
      <c r="M313" s="49"/>
      <c r="P313" s="49"/>
      <c r="S313" s="49"/>
      <c r="V313" s="49"/>
      <c r="Y313" s="49"/>
      <c r="AB313" s="49"/>
      <c r="AE313" s="49"/>
    </row>
    <row r="314" spans="1:31" ht="12.75">
      <c r="A314" s="49"/>
      <c r="D314" s="49"/>
      <c r="G314" s="49"/>
      <c r="J314" s="49"/>
      <c r="M314" s="49"/>
      <c r="P314" s="49"/>
      <c r="S314" s="49"/>
      <c r="V314" s="49"/>
      <c r="Y314" s="49"/>
      <c r="AB314" s="49"/>
      <c r="AE314" s="49"/>
    </row>
  </sheetData>
  <sheetProtection/>
  <mergeCells count="20">
    <mergeCell ref="T5:V5"/>
    <mergeCell ref="W5:Y5"/>
    <mergeCell ref="Q6:S6"/>
    <mergeCell ref="T6:V6"/>
    <mergeCell ref="W6:Y6"/>
    <mergeCell ref="B6:D6"/>
    <mergeCell ref="E6:G6"/>
    <mergeCell ref="H6:J6"/>
    <mergeCell ref="K6:M6"/>
    <mergeCell ref="N6:P6"/>
    <mergeCell ref="Z5:AB5"/>
    <mergeCell ref="AC5:AE5"/>
    <mergeCell ref="A2:AE2"/>
    <mergeCell ref="A3:AE3"/>
    <mergeCell ref="B5:D5"/>
    <mergeCell ref="E5:G5"/>
    <mergeCell ref="H5:J5"/>
    <mergeCell ref="K5:M5"/>
    <mergeCell ref="N5:P5"/>
    <mergeCell ref="Q5:S5"/>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0"/>
  <sheetViews>
    <sheetView zoomScalePageLayoutView="0" workbookViewId="0" topLeftCell="A1">
      <selection activeCell="A52" sqref="A52"/>
    </sheetView>
  </sheetViews>
  <sheetFormatPr defaultColWidth="9.140625" defaultRowHeight="12.75"/>
  <cols>
    <col min="1" max="1" width="27.421875" style="13" customWidth="1"/>
    <col min="2" max="3" width="6.28125" style="49" customWidth="1"/>
    <col min="4" max="4" width="6.28125" style="13" customWidth="1"/>
    <col min="5" max="6" width="6.28125" style="49" customWidth="1"/>
    <col min="7" max="7" width="6.28125" style="13" customWidth="1"/>
    <col min="8" max="9" width="6.28125" style="49" customWidth="1"/>
    <col min="10" max="10" width="6.28125" style="13" customWidth="1"/>
    <col min="11" max="12" width="6.28125" style="49" customWidth="1"/>
    <col min="13" max="13" width="6.28125" style="13" customWidth="1"/>
    <col min="14" max="15" width="6.28125" style="49" customWidth="1"/>
    <col min="16" max="19" width="6.28125" style="13" customWidth="1"/>
    <col min="20" max="21" width="6.28125" style="49" customWidth="1"/>
    <col min="22" max="22" width="6.28125" style="13" customWidth="1"/>
    <col min="23" max="24" width="6.8515625" style="49" customWidth="1"/>
    <col min="25" max="25" width="6.8515625" style="13" customWidth="1"/>
    <col min="26" max="27" width="6.8515625" style="49" customWidth="1"/>
    <col min="28" max="28" width="6.8515625" style="13" customWidth="1"/>
    <col min="29" max="30" width="7.8515625" style="49" customWidth="1"/>
    <col min="31" max="31" width="7.8515625" style="13" customWidth="1"/>
    <col min="32" max="16384" width="8.8515625" style="49" customWidth="1"/>
  </cols>
  <sheetData>
    <row r="1" ht="12.75">
      <c r="A1" s="17" t="s">
        <v>81</v>
      </c>
    </row>
    <row r="2" spans="1:31" ht="12.75">
      <c r="A2" s="138" t="s">
        <v>31</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row>
    <row r="3" spans="1:31" ht="12.75">
      <c r="A3" s="138" t="s">
        <v>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spans="1:31" ht="13.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12.75">
      <c r="A5" s="62"/>
      <c r="B5" s="142" t="s">
        <v>2</v>
      </c>
      <c r="C5" s="143"/>
      <c r="D5" s="144"/>
      <c r="E5" s="142" t="s">
        <v>3</v>
      </c>
      <c r="F5" s="143"/>
      <c r="G5" s="144"/>
      <c r="H5" s="142" t="s">
        <v>4</v>
      </c>
      <c r="I5" s="143"/>
      <c r="J5" s="144"/>
      <c r="K5" s="142" t="s">
        <v>5</v>
      </c>
      <c r="L5" s="143"/>
      <c r="M5" s="144"/>
      <c r="N5" s="142" t="s">
        <v>6</v>
      </c>
      <c r="O5" s="143"/>
      <c r="P5" s="143"/>
      <c r="Q5" s="142" t="s">
        <v>44</v>
      </c>
      <c r="R5" s="143"/>
      <c r="S5" s="144"/>
      <c r="T5" s="142" t="s">
        <v>8</v>
      </c>
      <c r="U5" s="143"/>
      <c r="V5" s="144"/>
      <c r="W5" s="142" t="s">
        <v>9</v>
      </c>
      <c r="X5" s="143"/>
      <c r="Y5" s="144"/>
      <c r="Z5" s="142" t="s">
        <v>10</v>
      </c>
      <c r="AA5" s="143"/>
      <c r="AB5" s="144"/>
      <c r="AC5" s="142" t="s">
        <v>11</v>
      </c>
      <c r="AD5" s="143"/>
      <c r="AE5" s="143"/>
    </row>
    <row r="6" spans="2:30" ht="12.75">
      <c r="B6" s="139" t="s">
        <v>12</v>
      </c>
      <c r="C6" s="140"/>
      <c r="D6" s="141"/>
      <c r="E6" s="139" t="s">
        <v>12</v>
      </c>
      <c r="F6" s="140"/>
      <c r="G6" s="141"/>
      <c r="H6" s="139" t="s">
        <v>12</v>
      </c>
      <c r="I6" s="140"/>
      <c r="J6" s="141"/>
      <c r="K6" s="139" t="s">
        <v>12</v>
      </c>
      <c r="L6" s="140"/>
      <c r="M6" s="141"/>
      <c r="N6" s="139" t="s">
        <v>12</v>
      </c>
      <c r="O6" s="140"/>
      <c r="P6" s="140"/>
      <c r="Q6" s="139" t="s">
        <v>12</v>
      </c>
      <c r="R6" s="140"/>
      <c r="S6" s="141"/>
      <c r="T6" s="139" t="s">
        <v>13</v>
      </c>
      <c r="U6" s="140"/>
      <c r="V6" s="141"/>
      <c r="W6" s="139" t="s">
        <v>14</v>
      </c>
      <c r="X6" s="140"/>
      <c r="Y6" s="141"/>
      <c r="Z6" s="63"/>
      <c r="AA6" s="13"/>
      <c r="AB6" s="64"/>
      <c r="AC6" s="63"/>
      <c r="AD6" s="13"/>
    </row>
    <row r="7" spans="1:31"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8" t="s">
        <v>17</v>
      </c>
      <c r="T7" s="66" t="s">
        <v>15</v>
      </c>
      <c r="U7" s="67" t="s">
        <v>16</v>
      </c>
      <c r="V7" s="67" t="s">
        <v>17</v>
      </c>
      <c r="W7" s="66" t="s">
        <v>15</v>
      </c>
      <c r="X7" s="67" t="s">
        <v>16</v>
      </c>
      <c r="Y7" s="67" t="s">
        <v>17</v>
      </c>
      <c r="Z7" s="66" t="s">
        <v>15</v>
      </c>
      <c r="AA7" s="67" t="s">
        <v>16</v>
      </c>
      <c r="AB7" s="67" t="s">
        <v>17</v>
      </c>
      <c r="AC7" s="66" t="s">
        <v>15</v>
      </c>
      <c r="AD7" s="67" t="s">
        <v>16</v>
      </c>
      <c r="AE7" s="67" t="s">
        <v>17</v>
      </c>
    </row>
    <row r="8" spans="1:30" s="13" customFormat="1" ht="12.75">
      <c r="A8" s="33" t="s">
        <v>18</v>
      </c>
      <c r="B8" s="70"/>
      <c r="C8" s="71"/>
      <c r="D8" s="64"/>
      <c r="E8" s="70"/>
      <c r="F8" s="71"/>
      <c r="G8" s="64"/>
      <c r="H8" s="70"/>
      <c r="I8" s="71"/>
      <c r="J8" s="64"/>
      <c r="K8" s="70"/>
      <c r="L8" s="71"/>
      <c r="M8" s="64"/>
      <c r="N8" s="70"/>
      <c r="O8" s="71"/>
      <c r="P8" s="64"/>
      <c r="Q8" s="72"/>
      <c r="R8" s="64"/>
      <c r="S8" s="73"/>
      <c r="T8" s="70"/>
      <c r="U8" s="71"/>
      <c r="V8" s="64"/>
      <c r="W8" s="70"/>
      <c r="X8" s="71"/>
      <c r="Y8" s="64"/>
      <c r="Z8" s="70"/>
      <c r="AA8" s="71"/>
      <c r="AB8" s="64"/>
      <c r="AC8" s="74"/>
      <c r="AD8" s="75"/>
    </row>
    <row r="9" spans="1:31" ht="12.75">
      <c r="A9" s="13" t="s">
        <v>19</v>
      </c>
      <c r="B9" s="47">
        <v>629</v>
      </c>
      <c r="C9" s="48">
        <v>347</v>
      </c>
      <c r="D9" s="2">
        <v>976</v>
      </c>
      <c r="E9" s="47">
        <v>36</v>
      </c>
      <c r="F9" s="48">
        <v>16</v>
      </c>
      <c r="G9" s="2">
        <v>52</v>
      </c>
      <c r="H9" s="47">
        <v>1</v>
      </c>
      <c r="I9" s="48">
        <v>0</v>
      </c>
      <c r="J9" s="2">
        <v>1</v>
      </c>
      <c r="K9" s="47">
        <v>223</v>
      </c>
      <c r="L9" s="48">
        <v>95</v>
      </c>
      <c r="M9" s="2">
        <v>318</v>
      </c>
      <c r="N9" s="47">
        <v>1</v>
      </c>
      <c r="O9" s="48">
        <v>1</v>
      </c>
      <c r="P9" s="2">
        <v>2</v>
      </c>
      <c r="Q9" s="1">
        <v>0</v>
      </c>
      <c r="R9" s="2">
        <v>0</v>
      </c>
      <c r="S9" s="39">
        <v>0</v>
      </c>
      <c r="T9" s="47">
        <v>319</v>
      </c>
      <c r="U9" s="48">
        <v>169</v>
      </c>
      <c r="V9" s="2">
        <v>488</v>
      </c>
      <c r="W9" s="47">
        <v>0</v>
      </c>
      <c r="X9" s="48">
        <v>0</v>
      </c>
      <c r="Y9" s="2">
        <v>0</v>
      </c>
      <c r="Z9" s="47">
        <v>4</v>
      </c>
      <c r="AA9" s="48">
        <v>0</v>
      </c>
      <c r="AB9" s="2">
        <v>4</v>
      </c>
      <c r="AC9" s="47">
        <f aca="true" t="shared" si="0" ref="AC9:AD13">SUM(Z9,W9,T9,Q9,N9,K9,H9,E9,B9)</f>
        <v>1213</v>
      </c>
      <c r="AD9" s="48">
        <f t="shared" si="0"/>
        <v>628</v>
      </c>
      <c r="AE9" s="48">
        <f>SUM(AC9:AD9)</f>
        <v>1841</v>
      </c>
    </row>
    <row r="10" spans="1:31" ht="12.75">
      <c r="A10" s="13" t="s">
        <v>20</v>
      </c>
      <c r="B10" s="47">
        <v>2120</v>
      </c>
      <c r="C10" s="50">
        <v>1179</v>
      </c>
      <c r="D10" s="2">
        <v>3299</v>
      </c>
      <c r="E10" s="47">
        <v>1</v>
      </c>
      <c r="F10" s="50">
        <v>0</v>
      </c>
      <c r="G10" s="2">
        <v>1</v>
      </c>
      <c r="H10" s="47">
        <v>10</v>
      </c>
      <c r="I10" s="50">
        <v>3</v>
      </c>
      <c r="J10" s="2">
        <v>13</v>
      </c>
      <c r="K10" s="47">
        <v>10</v>
      </c>
      <c r="L10" s="50">
        <v>10</v>
      </c>
      <c r="M10" s="2">
        <v>20</v>
      </c>
      <c r="N10" s="47">
        <v>0</v>
      </c>
      <c r="O10" s="50">
        <v>0</v>
      </c>
      <c r="P10" s="2">
        <v>0</v>
      </c>
      <c r="Q10" s="1">
        <v>0</v>
      </c>
      <c r="R10" s="2">
        <v>0</v>
      </c>
      <c r="S10" s="39">
        <v>0</v>
      </c>
      <c r="T10" s="47">
        <v>162</v>
      </c>
      <c r="U10" s="50">
        <v>93</v>
      </c>
      <c r="V10" s="2">
        <v>255</v>
      </c>
      <c r="W10" s="47">
        <v>64</v>
      </c>
      <c r="X10" s="50">
        <v>49</v>
      </c>
      <c r="Y10" s="2">
        <v>113</v>
      </c>
      <c r="Z10" s="47">
        <v>0</v>
      </c>
      <c r="AA10" s="50">
        <v>0</v>
      </c>
      <c r="AB10" s="2">
        <v>0</v>
      </c>
      <c r="AC10" s="47">
        <f t="shared" si="0"/>
        <v>2367</v>
      </c>
      <c r="AD10" s="50">
        <f t="shared" si="0"/>
        <v>1334</v>
      </c>
      <c r="AE10" s="48">
        <f>SUM(AC10:AD10)</f>
        <v>3701</v>
      </c>
    </row>
    <row r="11" spans="1:31"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1">
        <v>0</v>
      </c>
      <c r="R11" s="2">
        <v>0</v>
      </c>
      <c r="S11" s="39">
        <v>0</v>
      </c>
      <c r="T11" s="47">
        <v>0</v>
      </c>
      <c r="U11" s="50">
        <v>0</v>
      </c>
      <c r="V11" s="2">
        <v>0</v>
      </c>
      <c r="W11" s="47">
        <v>0</v>
      </c>
      <c r="X11" s="50">
        <v>0</v>
      </c>
      <c r="Y11" s="2">
        <v>0</v>
      </c>
      <c r="Z11" s="47">
        <v>0</v>
      </c>
      <c r="AA11" s="50">
        <v>0</v>
      </c>
      <c r="AB11" s="2">
        <v>0</v>
      </c>
      <c r="AC11" s="47">
        <f t="shared" si="0"/>
        <v>0</v>
      </c>
      <c r="AD11" s="50">
        <f t="shared" si="0"/>
        <v>0</v>
      </c>
      <c r="AE11" s="48">
        <f>SUM(AC11:AD11)</f>
        <v>0</v>
      </c>
    </row>
    <row r="12" spans="1:31" ht="12.75">
      <c r="A12" s="13" t="s">
        <v>22</v>
      </c>
      <c r="B12" s="47">
        <v>366</v>
      </c>
      <c r="C12" s="50">
        <v>171</v>
      </c>
      <c r="D12" s="2">
        <v>537</v>
      </c>
      <c r="E12" s="47">
        <v>31</v>
      </c>
      <c r="F12" s="50">
        <v>15</v>
      </c>
      <c r="G12" s="2">
        <v>46</v>
      </c>
      <c r="H12" s="47">
        <v>0</v>
      </c>
      <c r="I12" s="50">
        <v>0</v>
      </c>
      <c r="J12" s="2">
        <v>0</v>
      </c>
      <c r="K12" s="47">
        <v>333</v>
      </c>
      <c r="L12" s="50">
        <v>205</v>
      </c>
      <c r="M12" s="2">
        <v>538</v>
      </c>
      <c r="N12" s="47">
        <v>3</v>
      </c>
      <c r="O12" s="50">
        <v>6</v>
      </c>
      <c r="P12" s="2">
        <v>9</v>
      </c>
      <c r="Q12" s="1">
        <v>0</v>
      </c>
      <c r="R12" s="2">
        <v>0</v>
      </c>
      <c r="S12" s="39">
        <v>0</v>
      </c>
      <c r="T12" s="47">
        <v>178</v>
      </c>
      <c r="U12" s="50">
        <v>80</v>
      </c>
      <c r="V12" s="2">
        <v>258</v>
      </c>
      <c r="W12" s="47">
        <v>0</v>
      </c>
      <c r="X12" s="50">
        <v>0</v>
      </c>
      <c r="Y12" s="2">
        <v>0</v>
      </c>
      <c r="Z12" s="47">
        <v>2</v>
      </c>
      <c r="AA12" s="50">
        <v>0</v>
      </c>
      <c r="AB12" s="2">
        <v>2</v>
      </c>
      <c r="AC12" s="47">
        <f t="shared" si="0"/>
        <v>913</v>
      </c>
      <c r="AD12" s="50">
        <f t="shared" si="0"/>
        <v>477</v>
      </c>
      <c r="AE12" s="48">
        <f>SUM(AC12:AD12)</f>
        <v>1390</v>
      </c>
    </row>
    <row r="13" spans="1:31" s="10" customFormat="1" ht="12.75">
      <c r="A13" s="10" t="s">
        <v>23</v>
      </c>
      <c r="B13" s="4">
        <v>3115</v>
      </c>
      <c r="C13" s="5">
        <v>1697</v>
      </c>
      <c r="D13" s="5">
        <v>4812</v>
      </c>
      <c r="E13" s="4">
        <v>68</v>
      </c>
      <c r="F13" s="5">
        <v>31</v>
      </c>
      <c r="G13" s="5">
        <v>99</v>
      </c>
      <c r="H13" s="4">
        <v>11</v>
      </c>
      <c r="I13" s="5">
        <v>3</v>
      </c>
      <c r="J13" s="5">
        <v>14</v>
      </c>
      <c r="K13" s="4">
        <v>566</v>
      </c>
      <c r="L13" s="5">
        <v>310</v>
      </c>
      <c r="M13" s="5">
        <v>876</v>
      </c>
      <c r="N13" s="4">
        <v>4</v>
      </c>
      <c r="O13" s="5">
        <v>7</v>
      </c>
      <c r="P13" s="5">
        <v>11</v>
      </c>
      <c r="Q13" s="4">
        <v>0</v>
      </c>
      <c r="R13" s="5">
        <v>0</v>
      </c>
      <c r="S13" s="52">
        <v>0</v>
      </c>
      <c r="T13" s="4">
        <v>659</v>
      </c>
      <c r="U13" s="5">
        <v>342</v>
      </c>
      <c r="V13" s="5">
        <v>1001</v>
      </c>
      <c r="W13" s="4">
        <v>64</v>
      </c>
      <c r="X13" s="5">
        <v>49</v>
      </c>
      <c r="Y13" s="5">
        <v>113</v>
      </c>
      <c r="Z13" s="4">
        <v>6</v>
      </c>
      <c r="AA13" s="5">
        <v>0</v>
      </c>
      <c r="AB13" s="5">
        <v>6</v>
      </c>
      <c r="AC13" s="4">
        <f t="shared" si="0"/>
        <v>4493</v>
      </c>
      <c r="AD13" s="5">
        <f t="shared" si="0"/>
        <v>2439</v>
      </c>
      <c r="AE13" s="5">
        <f>SUM(AB13,Y13,V13,S13,P13,M13,J13,G13,D13)</f>
        <v>6932</v>
      </c>
    </row>
    <row r="14" spans="1:31" s="10" customFormat="1" ht="12.75">
      <c r="A14" s="12" t="s">
        <v>24</v>
      </c>
      <c r="B14" s="6"/>
      <c r="C14" s="7"/>
      <c r="D14" s="7"/>
      <c r="E14" s="6"/>
      <c r="F14" s="7"/>
      <c r="G14" s="7"/>
      <c r="H14" s="6"/>
      <c r="I14" s="7"/>
      <c r="J14" s="7"/>
      <c r="K14" s="6"/>
      <c r="L14" s="7"/>
      <c r="M14" s="7"/>
      <c r="N14" s="6"/>
      <c r="O14" s="7"/>
      <c r="P14" s="7"/>
      <c r="Q14" s="6"/>
      <c r="R14" s="7"/>
      <c r="S14" s="54"/>
      <c r="T14" s="6"/>
      <c r="U14" s="7"/>
      <c r="V14" s="7"/>
      <c r="W14" s="6"/>
      <c r="X14" s="7"/>
      <c r="Y14" s="7"/>
      <c r="Z14" s="6"/>
      <c r="AA14" s="7"/>
      <c r="AB14" s="7"/>
      <c r="AC14" s="6"/>
      <c r="AD14" s="7"/>
      <c r="AE14" s="7"/>
    </row>
    <row r="15" spans="1:31" ht="12.75">
      <c r="A15" s="13" t="s">
        <v>19</v>
      </c>
      <c r="B15" s="47">
        <v>195</v>
      </c>
      <c r="C15" s="48">
        <v>115</v>
      </c>
      <c r="D15" s="2">
        <v>310</v>
      </c>
      <c r="E15" s="47">
        <v>19</v>
      </c>
      <c r="F15" s="48">
        <v>11</v>
      </c>
      <c r="G15" s="2">
        <v>30</v>
      </c>
      <c r="H15" s="47">
        <v>0</v>
      </c>
      <c r="I15" s="48">
        <v>0</v>
      </c>
      <c r="J15" s="2">
        <v>0</v>
      </c>
      <c r="K15" s="47">
        <v>48</v>
      </c>
      <c r="L15" s="48">
        <v>30</v>
      </c>
      <c r="M15" s="2">
        <v>78</v>
      </c>
      <c r="N15" s="47">
        <v>1</v>
      </c>
      <c r="O15" s="48">
        <v>0</v>
      </c>
      <c r="P15" s="2">
        <v>1</v>
      </c>
      <c r="Q15" s="1">
        <v>0</v>
      </c>
      <c r="R15" s="2">
        <v>0</v>
      </c>
      <c r="S15" s="39">
        <v>0</v>
      </c>
      <c r="T15" s="47">
        <v>89</v>
      </c>
      <c r="U15" s="48">
        <v>45</v>
      </c>
      <c r="V15" s="2">
        <v>134</v>
      </c>
      <c r="W15" s="47">
        <v>0</v>
      </c>
      <c r="X15" s="48">
        <v>0</v>
      </c>
      <c r="Y15" s="2">
        <v>0</v>
      </c>
      <c r="Z15" s="47">
        <v>2</v>
      </c>
      <c r="AA15" s="48">
        <v>0</v>
      </c>
      <c r="AB15" s="2">
        <v>2</v>
      </c>
      <c r="AC15" s="47">
        <f aca="true" t="shared" si="1" ref="AC15:AD19">SUM(Z15,W15,T15,Q15,N15,K15,H15,E15,B15)</f>
        <v>354</v>
      </c>
      <c r="AD15" s="48">
        <f t="shared" si="1"/>
        <v>201</v>
      </c>
      <c r="AE15" s="48">
        <f>SUM(AC15:AD15)</f>
        <v>555</v>
      </c>
    </row>
    <row r="16" spans="1:31" ht="12.75">
      <c r="A16" s="13" t="s">
        <v>20</v>
      </c>
      <c r="B16" s="47">
        <v>1005</v>
      </c>
      <c r="C16" s="50">
        <v>502</v>
      </c>
      <c r="D16" s="2">
        <v>1507</v>
      </c>
      <c r="E16" s="47">
        <v>1</v>
      </c>
      <c r="F16" s="50">
        <v>5</v>
      </c>
      <c r="G16" s="2">
        <v>6</v>
      </c>
      <c r="H16" s="47">
        <v>0</v>
      </c>
      <c r="I16" s="50">
        <v>0</v>
      </c>
      <c r="J16" s="2">
        <v>0</v>
      </c>
      <c r="K16" s="47">
        <v>30</v>
      </c>
      <c r="L16" s="50">
        <v>7</v>
      </c>
      <c r="M16" s="2">
        <v>37</v>
      </c>
      <c r="N16" s="47">
        <v>0</v>
      </c>
      <c r="O16" s="50">
        <v>0</v>
      </c>
      <c r="P16" s="2">
        <v>0</v>
      </c>
      <c r="Q16" s="1">
        <v>0</v>
      </c>
      <c r="R16" s="2">
        <v>0</v>
      </c>
      <c r="S16" s="39">
        <v>0</v>
      </c>
      <c r="T16" s="47">
        <v>28</v>
      </c>
      <c r="U16" s="50">
        <v>12</v>
      </c>
      <c r="V16" s="2">
        <v>40</v>
      </c>
      <c r="W16" s="47">
        <v>0</v>
      </c>
      <c r="X16" s="50">
        <v>0</v>
      </c>
      <c r="Y16" s="2">
        <v>0</v>
      </c>
      <c r="Z16" s="47">
        <v>0</v>
      </c>
      <c r="AA16" s="50">
        <v>0</v>
      </c>
      <c r="AB16" s="2">
        <v>0</v>
      </c>
      <c r="AC16" s="47">
        <f t="shared" si="1"/>
        <v>1064</v>
      </c>
      <c r="AD16" s="50">
        <f t="shared" si="1"/>
        <v>526</v>
      </c>
      <c r="AE16" s="48">
        <f>SUM(AC16:AD16)</f>
        <v>1590</v>
      </c>
    </row>
    <row r="17" spans="1:31" ht="12.75">
      <c r="A17" s="13" t="s">
        <v>21</v>
      </c>
      <c r="B17" s="47">
        <v>20</v>
      </c>
      <c r="C17" s="50">
        <v>24</v>
      </c>
      <c r="D17" s="2">
        <v>44</v>
      </c>
      <c r="E17" s="47">
        <v>2</v>
      </c>
      <c r="F17" s="50">
        <v>3</v>
      </c>
      <c r="G17" s="2">
        <v>5</v>
      </c>
      <c r="H17" s="47">
        <v>0</v>
      </c>
      <c r="I17" s="50">
        <v>0</v>
      </c>
      <c r="J17" s="2">
        <v>0</v>
      </c>
      <c r="K17" s="47">
        <v>12</v>
      </c>
      <c r="L17" s="50">
        <v>12</v>
      </c>
      <c r="M17" s="2">
        <v>24</v>
      </c>
      <c r="N17" s="47">
        <v>0</v>
      </c>
      <c r="O17" s="50">
        <v>0</v>
      </c>
      <c r="P17" s="2">
        <v>0</v>
      </c>
      <c r="Q17" s="1">
        <v>0</v>
      </c>
      <c r="R17" s="2">
        <v>0</v>
      </c>
      <c r="S17" s="39">
        <v>0</v>
      </c>
      <c r="T17" s="47">
        <v>7</v>
      </c>
      <c r="U17" s="50">
        <v>6</v>
      </c>
      <c r="V17" s="2">
        <v>13</v>
      </c>
      <c r="W17" s="47">
        <v>0</v>
      </c>
      <c r="X17" s="50">
        <v>0</v>
      </c>
      <c r="Y17" s="2">
        <v>0</v>
      </c>
      <c r="Z17" s="47">
        <v>0</v>
      </c>
      <c r="AA17" s="50">
        <v>0</v>
      </c>
      <c r="AB17" s="2">
        <v>0</v>
      </c>
      <c r="AC17" s="47">
        <f t="shared" si="1"/>
        <v>41</v>
      </c>
      <c r="AD17" s="50">
        <f t="shared" si="1"/>
        <v>45</v>
      </c>
      <c r="AE17" s="48">
        <f>SUM(AC17:AD17)</f>
        <v>86</v>
      </c>
    </row>
    <row r="18" spans="1:31" ht="12.75">
      <c r="A18" s="13" t="s">
        <v>22</v>
      </c>
      <c r="B18" s="47">
        <v>251</v>
      </c>
      <c r="C18" s="50">
        <v>144</v>
      </c>
      <c r="D18" s="2">
        <v>395</v>
      </c>
      <c r="E18" s="47">
        <v>11</v>
      </c>
      <c r="F18" s="50">
        <v>3</v>
      </c>
      <c r="G18" s="2">
        <v>14</v>
      </c>
      <c r="H18" s="47">
        <v>0</v>
      </c>
      <c r="I18" s="50">
        <v>0</v>
      </c>
      <c r="J18" s="2">
        <v>0</v>
      </c>
      <c r="K18" s="47">
        <v>54</v>
      </c>
      <c r="L18" s="50">
        <v>37</v>
      </c>
      <c r="M18" s="2">
        <v>91</v>
      </c>
      <c r="N18" s="47">
        <v>1</v>
      </c>
      <c r="O18" s="50">
        <v>1</v>
      </c>
      <c r="P18" s="2">
        <v>2</v>
      </c>
      <c r="Q18" s="1">
        <v>0</v>
      </c>
      <c r="R18" s="2">
        <v>0</v>
      </c>
      <c r="S18" s="39">
        <v>0</v>
      </c>
      <c r="T18" s="47">
        <v>114</v>
      </c>
      <c r="U18" s="50">
        <v>66</v>
      </c>
      <c r="V18" s="2">
        <v>180</v>
      </c>
      <c r="W18" s="47">
        <v>0</v>
      </c>
      <c r="X18" s="50">
        <v>0</v>
      </c>
      <c r="Y18" s="2">
        <v>0</v>
      </c>
      <c r="Z18" s="47">
        <v>1</v>
      </c>
      <c r="AA18" s="50">
        <v>2</v>
      </c>
      <c r="AB18" s="2">
        <v>3</v>
      </c>
      <c r="AC18" s="47">
        <f t="shared" si="1"/>
        <v>432</v>
      </c>
      <c r="AD18" s="50">
        <f t="shared" si="1"/>
        <v>253</v>
      </c>
      <c r="AE18" s="48">
        <f>SUM(AC18:AD18)</f>
        <v>685</v>
      </c>
    </row>
    <row r="19" spans="1:31" s="10" customFormat="1" ht="12.75">
      <c r="A19" s="10" t="s">
        <v>23</v>
      </c>
      <c r="B19" s="4">
        <v>1471</v>
      </c>
      <c r="C19" s="5">
        <v>785</v>
      </c>
      <c r="D19" s="5">
        <v>2256</v>
      </c>
      <c r="E19" s="4">
        <v>33</v>
      </c>
      <c r="F19" s="5">
        <v>22</v>
      </c>
      <c r="G19" s="5">
        <v>55</v>
      </c>
      <c r="H19" s="4">
        <v>0</v>
      </c>
      <c r="I19" s="5">
        <v>0</v>
      </c>
      <c r="J19" s="5">
        <v>0</v>
      </c>
      <c r="K19" s="4">
        <v>144</v>
      </c>
      <c r="L19" s="5">
        <v>86</v>
      </c>
      <c r="M19" s="5">
        <v>230</v>
      </c>
      <c r="N19" s="4">
        <v>2</v>
      </c>
      <c r="O19" s="5">
        <v>1</v>
      </c>
      <c r="P19" s="5">
        <v>3</v>
      </c>
      <c r="Q19" s="4">
        <v>0</v>
      </c>
      <c r="R19" s="5">
        <v>0</v>
      </c>
      <c r="S19" s="52">
        <v>0</v>
      </c>
      <c r="T19" s="4">
        <v>238</v>
      </c>
      <c r="U19" s="5">
        <v>129</v>
      </c>
      <c r="V19" s="5">
        <v>367</v>
      </c>
      <c r="W19" s="4">
        <v>0</v>
      </c>
      <c r="X19" s="5">
        <v>0</v>
      </c>
      <c r="Y19" s="5">
        <v>0</v>
      </c>
      <c r="Z19" s="4">
        <v>3</v>
      </c>
      <c r="AA19" s="5">
        <v>2</v>
      </c>
      <c r="AB19" s="5">
        <v>5</v>
      </c>
      <c r="AC19" s="4">
        <f t="shared" si="1"/>
        <v>1891</v>
      </c>
      <c r="AD19" s="5">
        <f t="shared" si="1"/>
        <v>1025</v>
      </c>
      <c r="AE19" s="5">
        <f>SUM(AC19:AD19)</f>
        <v>2916</v>
      </c>
    </row>
    <row r="20" spans="1:31" s="10" customFormat="1" ht="12.75">
      <c r="A20" s="12" t="s">
        <v>25</v>
      </c>
      <c r="B20" s="6"/>
      <c r="C20" s="7"/>
      <c r="D20" s="7"/>
      <c r="E20" s="6"/>
      <c r="F20" s="7"/>
      <c r="G20" s="7"/>
      <c r="H20" s="6"/>
      <c r="I20" s="7"/>
      <c r="J20" s="7"/>
      <c r="K20" s="6"/>
      <c r="L20" s="7"/>
      <c r="M20" s="7"/>
      <c r="N20" s="6"/>
      <c r="O20" s="7"/>
      <c r="P20" s="7"/>
      <c r="Q20" s="6"/>
      <c r="R20" s="7"/>
      <c r="S20" s="54"/>
      <c r="T20" s="6"/>
      <c r="U20" s="7"/>
      <c r="V20" s="7"/>
      <c r="W20" s="6"/>
      <c r="X20" s="7"/>
      <c r="Y20" s="7"/>
      <c r="Z20" s="6"/>
      <c r="AA20" s="7"/>
      <c r="AB20" s="7"/>
      <c r="AC20" s="6"/>
      <c r="AD20" s="7"/>
      <c r="AE20" s="7"/>
    </row>
    <row r="21" spans="1:31" ht="12.75">
      <c r="A21" s="13" t="s">
        <v>19</v>
      </c>
      <c r="B21" s="47">
        <v>23</v>
      </c>
      <c r="C21" s="48">
        <v>9</v>
      </c>
      <c r="D21" s="2">
        <v>32</v>
      </c>
      <c r="E21" s="47">
        <v>6</v>
      </c>
      <c r="F21" s="48">
        <v>0</v>
      </c>
      <c r="G21" s="2">
        <v>6</v>
      </c>
      <c r="H21" s="47">
        <v>0</v>
      </c>
      <c r="I21" s="48">
        <v>0</v>
      </c>
      <c r="J21" s="2">
        <v>0</v>
      </c>
      <c r="K21" s="47">
        <v>22</v>
      </c>
      <c r="L21" s="48">
        <v>14</v>
      </c>
      <c r="M21" s="2">
        <v>36</v>
      </c>
      <c r="N21" s="47">
        <v>0</v>
      </c>
      <c r="O21" s="48">
        <v>0</v>
      </c>
      <c r="P21" s="2">
        <v>0</v>
      </c>
      <c r="Q21" s="1">
        <v>0</v>
      </c>
      <c r="R21" s="2">
        <v>0</v>
      </c>
      <c r="S21" s="39">
        <v>0</v>
      </c>
      <c r="T21" s="47">
        <v>10</v>
      </c>
      <c r="U21" s="48">
        <v>3</v>
      </c>
      <c r="V21" s="2">
        <v>13</v>
      </c>
      <c r="W21" s="47">
        <v>0</v>
      </c>
      <c r="X21" s="48">
        <v>0</v>
      </c>
      <c r="Y21" s="2">
        <v>0</v>
      </c>
      <c r="Z21" s="47">
        <v>0</v>
      </c>
      <c r="AA21" s="48">
        <v>0</v>
      </c>
      <c r="AB21" s="2">
        <v>0</v>
      </c>
      <c r="AC21" s="47">
        <f aca="true" t="shared" si="2" ref="AC21:AD25">SUM(Z21,W21,T21,Q21,N21,K21,H21,E21,B21)</f>
        <v>61</v>
      </c>
      <c r="AD21" s="48">
        <f t="shared" si="2"/>
        <v>26</v>
      </c>
      <c r="AE21" s="48">
        <f>SUM(AC21:AD21)</f>
        <v>87</v>
      </c>
    </row>
    <row r="22" spans="1:31" ht="12.75">
      <c r="A22" s="13" t="s">
        <v>20</v>
      </c>
      <c r="B22" s="47">
        <v>152</v>
      </c>
      <c r="C22" s="50">
        <v>91</v>
      </c>
      <c r="D22" s="2">
        <v>243</v>
      </c>
      <c r="E22" s="47">
        <v>0</v>
      </c>
      <c r="F22" s="50">
        <v>0</v>
      </c>
      <c r="G22" s="2">
        <v>0</v>
      </c>
      <c r="H22" s="47">
        <v>0</v>
      </c>
      <c r="I22" s="50">
        <v>0</v>
      </c>
      <c r="J22" s="2">
        <v>0</v>
      </c>
      <c r="K22" s="47">
        <v>0</v>
      </c>
      <c r="L22" s="50">
        <v>0</v>
      </c>
      <c r="M22" s="2">
        <v>0</v>
      </c>
      <c r="N22" s="47">
        <v>0</v>
      </c>
      <c r="O22" s="50">
        <v>0</v>
      </c>
      <c r="P22" s="2">
        <v>0</v>
      </c>
      <c r="Q22" s="1">
        <v>0</v>
      </c>
      <c r="R22" s="2">
        <v>0</v>
      </c>
      <c r="S22" s="39">
        <v>0</v>
      </c>
      <c r="T22" s="47">
        <v>0</v>
      </c>
      <c r="U22" s="50">
        <v>0</v>
      </c>
      <c r="V22" s="2">
        <v>0</v>
      </c>
      <c r="W22" s="47">
        <v>0</v>
      </c>
      <c r="X22" s="50">
        <v>0</v>
      </c>
      <c r="Y22" s="2">
        <v>0</v>
      </c>
      <c r="Z22" s="47">
        <v>0</v>
      </c>
      <c r="AA22" s="50">
        <v>0</v>
      </c>
      <c r="AB22" s="2">
        <v>0</v>
      </c>
      <c r="AC22" s="47">
        <f t="shared" si="2"/>
        <v>152</v>
      </c>
      <c r="AD22" s="50">
        <f t="shared" si="2"/>
        <v>91</v>
      </c>
      <c r="AE22" s="48">
        <f>SUM(AC22:AD22)</f>
        <v>243</v>
      </c>
    </row>
    <row r="23" spans="1:31" ht="12.75">
      <c r="A23" s="13" t="s">
        <v>22</v>
      </c>
      <c r="B23" s="47">
        <v>18</v>
      </c>
      <c r="C23" s="50">
        <v>10</v>
      </c>
      <c r="D23" s="2">
        <v>28</v>
      </c>
      <c r="E23" s="47">
        <v>4</v>
      </c>
      <c r="F23" s="50">
        <v>3</v>
      </c>
      <c r="G23" s="2">
        <v>7</v>
      </c>
      <c r="H23" s="47">
        <v>0</v>
      </c>
      <c r="I23" s="50">
        <v>0</v>
      </c>
      <c r="J23" s="2">
        <v>0</v>
      </c>
      <c r="K23" s="47">
        <v>63</v>
      </c>
      <c r="L23" s="50">
        <v>33</v>
      </c>
      <c r="M23" s="2">
        <v>96</v>
      </c>
      <c r="N23" s="47">
        <v>0</v>
      </c>
      <c r="O23" s="50">
        <v>0</v>
      </c>
      <c r="P23" s="2">
        <v>0</v>
      </c>
      <c r="Q23" s="1">
        <v>0</v>
      </c>
      <c r="R23" s="2">
        <v>0</v>
      </c>
      <c r="S23" s="39">
        <v>0</v>
      </c>
      <c r="T23" s="47">
        <v>8</v>
      </c>
      <c r="U23" s="50">
        <v>4</v>
      </c>
      <c r="V23" s="2">
        <v>12</v>
      </c>
      <c r="W23" s="47">
        <v>0</v>
      </c>
      <c r="X23" s="50">
        <v>0</v>
      </c>
      <c r="Y23" s="2">
        <v>0</v>
      </c>
      <c r="Z23" s="47">
        <v>0</v>
      </c>
      <c r="AA23" s="50">
        <v>0</v>
      </c>
      <c r="AB23" s="2">
        <v>0</v>
      </c>
      <c r="AC23" s="47">
        <f t="shared" si="2"/>
        <v>93</v>
      </c>
      <c r="AD23" s="50">
        <f t="shared" si="2"/>
        <v>50</v>
      </c>
      <c r="AE23" s="48">
        <f>SUM(AC23:AD23)</f>
        <v>143</v>
      </c>
    </row>
    <row r="24" spans="1:31" ht="12.75">
      <c r="A24" s="13" t="s">
        <v>37</v>
      </c>
      <c r="B24" s="47">
        <v>37</v>
      </c>
      <c r="C24" s="50">
        <v>22</v>
      </c>
      <c r="D24" s="2">
        <v>59</v>
      </c>
      <c r="E24" s="47">
        <v>5</v>
      </c>
      <c r="F24" s="50">
        <v>2</v>
      </c>
      <c r="G24" s="2">
        <v>7</v>
      </c>
      <c r="H24" s="47">
        <v>0</v>
      </c>
      <c r="I24" s="50">
        <v>0</v>
      </c>
      <c r="J24" s="2">
        <v>0</v>
      </c>
      <c r="K24" s="47">
        <v>38</v>
      </c>
      <c r="L24" s="50">
        <v>14</v>
      </c>
      <c r="M24" s="2">
        <v>52</v>
      </c>
      <c r="N24" s="47">
        <v>5</v>
      </c>
      <c r="O24" s="50">
        <v>0</v>
      </c>
      <c r="P24" s="2">
        <v>5</v>
      </c>
      <c r="Q24" s="1">
        <v>0</v>
      </c>
      <c r="R24" s="2">
        <v>0</v>
      </c>
      <c r="S24" s="39">
        <v>0</v>
      </c>
      <c r="T24" s="47">
        <v>20</v>
      </c>
      <c r="U24" s="50">
        <v>7</v>
      </c>
      <c r="V24" s="2">
        <v>27</v>
      </c>
      <c r="W24" s="47">
        <v>0</v>
      </c>
      <c r="X24" s="50">
        <v>0</v>
      </c>
      <c r="Y24" s="2">
        <v>0</v>
      </c>
      <c r="Z24" s="47">
        <v>0</v>
      </c>
      <c r="AA24" s="50">
        <v>0</v>
      </c>
      <c r="AB24" s="2">
        <v>0</v>
      </c>
      <c r="AC24" s="47">
        <f t="shared" si="2"/>
        <v>105</v>
      </c>
      <c r="AD24" s="50">
        <f t="shared" si="2"/>
        <v>45</v>
      </c>
      <c r="AE24" s="48">
        <f>SUM(AC24:AD24)</f>
        <v>150</v>
      </c>
    </row>
    <row r="25" spans="1:31" s="10" customFormat="1" ht="12.75">
      <c r="A25" s="10" t="s">
        <v>23</v>
      </c>
      <c r="B25" s="4">
        <v>230</v>
      </c>
      <c r="C25" s="5">
        <v>132</v>
      </c>
      <c r="D25" s="5">
        <v>362</v>
      </c>
      <c r="E25" s="4">
        <v>15</v>
      </c>
      <c r="F25" s="5">
        <v>5</v>
      </c>
      <c r="G25" s="5">
        <v>20</v>
      </c>
      <c r="H25" s="4">
        <v>0</v>
      </c>
      <c r="I25" s="5">
        <v>0</v>
      </c>
      <c r="J25" s="5">
        <v>0</v>
      </c>
      <c r="K25" s="4">
        <v>123</v>
      </c>
      <c r="L25" s="5">
        <v>61</v>
      </c>
      <c r="M25" s="5">
        <v>184</v>
      </c>
      <c r="N25" s="4">
        <v>5</v>
      </c>
      <c r="O25" s="5">
        <v>0</v>
      </c>
      <c r="P25" s="5">
        <v>5</v>
      </c>
      <c r="Q25" s="4">
        <v>0</v>
      </c>
      <c r="R25" s="5">
        <v>0</v>
      </c>
      <c r="S25" s="52">
        <v>0</v>
      </c>
      <c r="T25" s="4">
        <v>38</v>
      </c>
      <c r="U25" s="5">
        <v>14</v>
      </c>
      <c r="V25" s="5">
        <v>52</v>
      </c>
      <c r="W25" s="4">
        <v>0</v>
      </c>
      <c r="X25" s="5">
        <v>0</v>
      </c>
      <c r="Y25" s="5">
        <v>0</v>
      </c>
      <c r="Z25" s="4">
        <v>0</v>
      </c>
      <c r="AA25" s="5">
        <v>0</v>
      </c>
      <c r="AB25" s="5">
        <v>0</v>
      </c>
      <c r="AC25" s="4">
        <f t="shared" si="2"/>
        <v>411</v>
      </c>
      <c r="AD25" s="5">
        <f t="shared" si="2"/>
        <v>212</v>
      </c>
      <c r="AE25" s="5">
        <f>SUM(AC25:AD25)</f>
        <v>623</v>
      </c>
    </row>
    <row r="26" spans="1:31" s="10" customFormat="1" ht="12.75">
      <c r="A26" s="12" t="s">
        <v>26</v>
      </c>
      <c r="B26" s="6"/>
      <c r="C26" s="7"/>
      <c r="D26" s="7"/>
      <c r="E26" s="6"/>
      <c r="F26" s="7"/>
      <c r="G26" s="7"/>
      <c r="H26" s="6"/>
      <c r="I26" s="7"/>
      <c r="J26" s="7"/>
      <c r="K26" s="6"/>
      <c r="L26" s="7"/>
      <c r="M26" s="7"/>
      <c r="N26" s="6"/>
      <c r="O26" s="7"/>
      <c r="P26" s="7"/>
      <c r="Q26" s="6"/>
      <c r="R26" s="7"/>
      <c r="S26" s="54"/>
      <c r="T26" s="6"/>
      <c r="U26" s="7"/>
      <c r="V26" s="7"/>
      <c r="W26" s="6"/>
      <c r="X26" s="7"/>
      <c r="Y26" s="7"/>
      <c r="Z26" s="6"/>
      <c r="AA26" s="7"/>
      <c r="AB26" s="7"/>
      <c r="AC26" s="6"/>
      <c r="AD26" s="7"/>
      <c r="AE26" s="7"/>
    </row>
    <row r="27" spans="1:31" ht="12.75">
      <c r="A27" s="13" t="s">
        <v>19</v>
      </c>
      <c r="B27" s="47">
        <v>518</v>
      </c>
      <c r="C27" s="48">
        <v>244</v>
      </c>
      <c r="D27" s="2">
        <v>762</v>
      </c>
      <c r="E27" s="47">
        <v>27</v>
      </c>
      <c r="F27" s="48">
        <v>10</v>
      </c>
      <c r="G27" s="2">
        <v>37</v>
      </c>
      <c r="H27" s="47">
        <v>0</v>
      </c>
      <c r="I27" s="48">
        <v>0</v>
      </c>
      <c r="J27" s="2">
        <v>0</v>
      </c>
      <c r="K27" s="47">
        <v>57</v>
      </c>
      <c r="L27" s="48">
        <v>26</v>
      </c>
      <c r="M27" s="2">
        <v>83</v>
      </c>
      <c r="N27" s="47">
        <v>4</v>
      </c>
      <c r="O27" s="48">
        <v>2</v>
      </c>
      <c r="P27" s="2">
        <v>6</v>
      </c>
      <c r="Q27" s="1">
        <v>0</v>
      </c>
      <c r="R27" s="2">
        <v>0</v>
      </c>
      <c r="S27" s="39">
        <v>0</v>
      </c>
      <c r="T27" s="47">
        <v>207</v>
      </c>
      <c r="U27" s="48">
        <v>101</v>
      </c>
      <c r="V27" s="2">
        <v>308</v>
      </c>
      <c r="W27" s="47">
        <v>0</v>
      </c>
      <c r="X27" s="48">
        <v>0</v>
      </c>
      <c r="Y27" s="2">
        <v>0</v>
      </c>
      <c r="Z27" s="47">
        <v>3</v>
      </c>
      <c r="AA27" s="48">
        <v>2</v>
      </c>
      <c r="AB27" s="2">
        <v>5</v>
      </c>
      <c r="AC27" s="47">
        <f aca="true" t="shared" si="3" ref="AC27:AD31">SUM(Z27,W27,T27,Q27,N27,K27,H27,E27,B27)</f>
        <v>816</v>
      </c>
      <c r="AD27" s="48">
        <f t="shared" si="3"/>
        <v>385</v>
      </c>
      <c r="AE27" s="48">
        <f>SUM(AC27:AD27)</f>
        <v>1201</v>
      </c>
    </row>
    <row r="28" spans="1:31" ht="12.75">
      <c r="A28" s="13" t="s">
        <v>20</v>
      </c>
      <c r="B28" s="47">
        <v>1892</v>
      </c>
      <c r="C28" s="50">
        <v>1164</v>
      </c>
      <c r="D28" s="2">
        <v>3056</v>
      </c>
      <c r="E28" s="47">
        <v>22</v>
      </c>
      <c r="F28" s="50">
        <v>16</v>
      </c>
      <c r="G28" s="2">
        <v>38</v>
      </c>
      <c r="H28" s="47">
        <v>0</v>
      </c>
      <c r="I28" s="50">
        <v>0</v>
      </c>
      <c r="J28" s="2">
        <v>0</v>
      </c>
      <c r="K28" s="47">
        <v>0</v>
      </c>
      <c r="L28" s="50">
        <v>0</v>
      </c>
      <c r="M28" s="2">
        <v>0</v>
      </c>
      <c r="N28" s="47">
        <v>0</v>
      </c>
      <c r="O28" s="50">
        <v>0</v>
      </c>
      <c r="P28" s="2">
        <v>0</v>
      </c>
      <c r="Q28" s="1">
        <v>0</v>
      </c>
      <c r="R28" s="2">
        <v>0</v>
      </c>
      <c r="S28" s="39">
        <v>0</v>
      </c>
      <c r="T28" s="47">
        <v>0</v>
      </c>
      <c r="U28" s="50">
        <v>0</v>
      </c>
      <c r="V28" s="2">
        <v>0</v>
      </c>
      <c r="W28" s="47">
        <v>0</v>
      </c>
      <c r="X28" s="50">
        <v>0</v>
      </c>
      <c r="Y28" s="2">
        <v>0</v>
      </c>
      <c r="Z28" s="47">
        <v>0</v>
      </c>
      <c r="AA28" s="50">
        <v>0</v>
      </c>
      <c r="AB28" s="2">
        <v>0</v>
      </c>
      <c r="AC28" s="47">
        <f t="shared" si="3"/>
        <v>1914</v>
      </c>
      <c r="AD28" s="50">
        <f t="shared" si="3"/>
        <v>1180</v>
      </c>
      <c r="AE28" s="48">
        <f>SUM(AC28:AD28)</f>
        <v>3094</v>
      </c>
    </row>
    <row r="29" spans="1:31" ht="12.75">
      <c r="A29" s="13" t="s">
        <v>21</v>
      </c>
      <c r="B29" s="47">
        <v>0</v>
      </c>
      <c r="C29" s="50">
        <v>0</v>
      </c>
      <c r="D29" s="2">
        <v>0</v>
      </c>
      <c r="E29" s="47">
        <v>0</v>
      </c>
      <c r="F29" s="50">
        <v>0</v>
      </c>
      <c r="G29" s="2">
        <v>0</v>
      </c>
      <c r="H29" s="47">
        <v>0</v>
      </c>
      <c r="I29" s="50">
        <v>0</v>
      </c>
      <c r="J29" s="2">
        <v>0</v>
      </c>
      <c r="K29" s="47">
        <v>0</v>
      </c>
      <c r="L29" s="50">
        <v>0</v>
      </c>
      <c r="M29" s="2">
        <v>0</v>
      </c>
      <c r="N29" s="47">
        <v>0</v>
      </c>
      <c r="O29" s="50">
        <v>0</v>
      </c>
      <c r="P29" s="2">
        <v>0</v>
      </c>
      <c r="Q29" s="1">
        <v>0</v>
      </c>
      <c r="R29" s="2">
        <v>0</v>
      </c>
      <c r="S29" s="39">
        <v>0</v>
      </c>
      <c r="T29" s="47">
        <v>0</v>
      </c>
      <c r="U29" s="50">
        <v>0</v>
      </c>
      <c r="V29" s="2">
        <v>0</v>
      </c>
      <c r="W29" s="47">
        <v>0</v>
      </c>
      <c r="X29" s="50">
        <v>0</v>
      </c>
      <c r="Y29" s="2">
        <v>0</v>
      </c>
      <c r="Z29" s="47">
        <v>0</v>
      </c>
      <c r="AA29" s="50">
        <v>0</v>
      </c>
      <c r="AB29" s="2">
        <v>0</v>
      </c>
      <c r="AC29" s="47">
        <f t="shared" si="3"/>
        <v>0</v>
      </c>
      <c r="AD29" s="50">
        <f t="shared" si="3"/>
        <v>0</v>
      </c>
      <c r="AE29" s="48">
        <f>SUM(AC29:AD29)</f>
        <v>0</v>
      </c>
    </row>
    <row r="30" spans="1:31" ht="12.75">
      <c r="A30" s="13" t="s">
        <v>22</v>
      </c>
      <c r="B30" s="47">
        <v>251</v>
      </c>
      <c r="C30" s="50">
        <v>148</v>
      </c>
      <c r="D30" s="2">
        <v>399</v>
      </c>
      <c r="E30" s="47">
        <v>0</v>
      </c>
      <c r="F30" s="50">
        <v>2</v>
      </c>
      <c r="G30" s="2">
        <v>2</v>
      </c>
      <c r="H30" s="47">
        <v>0</v>
      </c>
      <c r="I30" s="50">
        <v>0</v>
      </c>
      <c r="J30" s="2">
        <v>0</v>
      </c>
      <c r="K30" s="47">
        <v>22</v>
      </c>
      <c r="L30" s="50">
        <v>10</v>
      </c>
      <c r="M30" s="2">
        <v>32</v>
      </c>
      <c r="N30" s="47">
        <v>0</v>
      </c>
      <c r="O30" s="50">
        <v>0</v>
      </c>
      <c r="P30" s="2">
        <v>0</v>
      </c>
      <c r="Q30" s="1">
        <v>0</v>
      </c>
      <c r="R30" s="2">
        <v>0</v>
      </c>
      <c r="S30" s="39">
        <v>0</v>
      </c>
      <c r="T30" s="47">
        <v>35</v>
      </c>
      <c r="U30" s="50">
        <v>23</v>
      </c>
      <c r="V30" s="2">
        <v>58</v>
      </c>
      <c r="W30" s="47">
        <v>0</v>
      </c>
      <c r="X30" s="50">
        <v>0</v>
      </c>
      <c r="Y30" s="2">
        <v>0</v>
      </c>
      <c r="Z30" s="47">
        <v>0</v>
      </c>
      <c r="AA30" s="50">
        <v>0</v>
      </c>
      <c r="AB30" s="2">
        <v>0</v>
      </c>
      <c r="AC30" s="47">
        <f t="shared" si="3"/>
        <v>308</v>
      </c>
      <c r="AD30" s="50">
        <f t="shared" si="3"/>
        <v>183</v>
      </c>
      <c r="AE30" s="48">
        <f>SUM(AC30:AD30)</f>
        <v>491</v>
      </c>
    </row>
    <row r="31" spans="1:31" s="10" customFormat="1" ht="12.75">
      <c r="A31" s="10" t="s">
        <v>23</v>
      </c>
      <c r="B31" s="4">
        <v>2661</v>
      </c>
      <c r="C31" s="5">
        <v>1556</v>
      </c>
      <c r="D31" s="5">
        <v>4217</v>
      </c>
      <c r="E31" s="4">
        <v>49</v>
      </c>
      <c r="F31" s="5">
        <v>28</v>
      </c>
      <c r="G31" s="5">
        <v>77</v>
      </c>
      <c r="H31" s="4">
        <v>0</v>
      </c>
      <c r="I31" s="5">
        <v>0</v>
      </c>
      <c r="J31" s="5">
        <v>0</v>
      </c>
      <c r="K31" s="4">
        <v>79</v>
      </c>
      <c r="L31" s="5">
        <v>36</v>
      </c>
      <c r="M31" s="5">
        <v>115</v>
      </c>
      <c r="N31" s="4">
        <v>4</v>
      </c>
      <c r="O31" s="5">
        <v>2</v>
      </c>
      <c r="P31" s="5">
        <v>6</v>
      </c>
      <c r="Q31" s="4">
        <v>0</v>
      </c>
      <c r="R31" s="5">
        <v>0</v>
      </c>
      <c r="S31" s="52">
        <v>0</v>
      </c>
      <c r="T31" s="4">
        <v>242</v>
      </c>
      <c r="U31" s="5">
        <v>124</v>
      </c>
      <c r="V31" s="5">
        <v>366</v>
      </c>
      <c r="W31" s="4">
        <v>0</v>
      </c>
      <c r="X31" s="5">
        <v>0</v>
      </c>
      <c r="Y31" s="5">
        <v>0</v>
      </c>
      <c r="Z31" s="4">
        <v>3</v>
      </c>
      <c r="AA31" s="5">
        <v>2</v>
      </c>
      <c r="AB31" s="5">
        <v>5</v>
      </c>
      <c r="AC31" s="4">
        <f t="shared" si="3"/>
        <v>3038</v>
      </c>
      <c r="AD31" s="5">
        <f t="shared" si="3"/>
        <v>1748</v>
      </c>
      <c r="AE31" s="5">
        <f>SUM(AC31:AD31)</f>
        <v>4786</v>
      </c>
    </row>
    <row r="32" spans="1:31" s="10" customFormat="1" ht="12.75">
      <c r="A32" s="12" t="s">
        <v>27</v>
      </c>
      <c r="B32" s="6"/>
      <c r="C32" s="7"/>
      <c r="D32" s="7"/>
      <c r="E32" s="6"/>
      <c r="F32" s="7"/>
      <c r="G32" s="7"/>
      <c r="H32" s="6"/>
      <c r="I32" s="7"/>
      <c r="J32" s="7"/>
      <c r="K32" s="6"/>
      <c r="L32" s="7"/>
      <c r="M32" s="7"/>
      <c r="N32" s="6"/>
      <c r="O32" s="7"/>
      <c r="P32" s="7"/>
      <c r="Q32" s="6"/>
      <c r="R32" s="7"/>
      <c r="S32" s="54"/>
      <c r="T32" s="6"/>
      <c r="U32" s="7"/>
      <c r="V32" s="7"/>
      <c r="W32" s="6"/>
      <c r="X32" s="7"/>
      <c r="Y32" s="7"/>
      <c r="Z32" s="6"/>
      <c r="AA32" s="7"/>
      <c r="AB32" s="7"/>
      <c r="AC32" s="6"/>
      <c r="AD32" s="7"/>
      <c r="AE32" s="7"/>
    </row>
    <row r="33" spans="1:31" ht="12.75">
      <c r="A33" s="13" t="s">
        <v>19</v>
      </c>
      <c r="B33" s="47">
        <v>488</v>
      </c>
      <c r="C33" s="48">
        <v>255</v>
      </c>
      <c r="D33" s="2">
        <v>743</v>
      </c>
      <c r="E33" s="47">
        <v>27</v>
      </c>
      <c r="F33" s="48">
        <v>16</v>
      </c>
      <c r="G33" s="2">
        <v>43</v>
      </c>
      <c r="H33" s="47">
        <v>0</v>
      </c>
      <c r="I33" s="48">
        <v>0</v>
      </c>
      <c r="J33" s="2">
        <v>0</v>
      </c>
      <c r="K33" s="47">
        <v>161</v>
      </c>
      <c r="L33" s="48">
        <v>72</v>
      </c>
      <c r="M33" s="2">
        <v>233</v>
      </c>
      <c r="N33" s="47">
        <v>0</v>
      </c>
      <c r="O33" s="48">
        <v>0</v>
      </c>
      <c r="P33" s="2">
        <v>0</v>
      </c>
      <c r="Q33" s="1">
        <v>0</v>
      </c>
      <c r="R33" s="2">
        <v>0</v>
      </c>
      <c r="S33" s="39">
        <v>0</v>
      </c>
      <c r="T33" s="47">
        <v>204</v>
      </c>
      <c r="U33" s="48">
        <v>100</v>
      </c>
      <c r="V33" s="2">
        <v>304</v>
      </c>
      <c r="W33" s="47">
        <v>0</v>
      </c>
      <c r="X33" s="48">
        <v>0</v>
      </c>
      <c r="Y33" s="2">
        <v>0</v>
      </c>
      <c r="Z33" s="47">
        <v>2</v>
      </c>
      <c r="AA33" s="48">
        <v>2</v>
      </c>
      <c r="AB33" s="2">
        <v>4</v>
      </c>
      <c r="AC33" s="47">
        <f aca="true" t="shared" si="4" ref="AC33:AD37">SUM(Z33,W33,T33,Q33,N33,K33,H33,E33,B33)</f>
        <v>882</v>
      </c>
      <c r="AD33" s="48">
        <f t="shared" si="4"/>
        <v>445</v>
      </c>
      <c r="AE33" s="48">
        <f>SUM(AC33:AD33)</f>
        <v>1327</v>
      </c>
    </row>
    <row r="34" spans="1:31" ht="12.75">
      <c r="A34" s="13" t="s">
        <v>20</v>
      </c>
      <c r="B34" s="47">
        <v>1974</v>
      </c>
      <c r="C34" s="50">
        <v>1102</v>
      </c>
      <c r="D34" s="2">
        <v>3076</v>
      </c>
      <c r="E34" s="47">
        <v>0</v>
      </c>
      <c r="F34" s="50">
        <v>1</v>
      </c>
      <c r="G34" s="2">
        <v>1</v>
      </c>
      <c r="H34" s="47">
        <v>0</v>
      </c>
      <c r="I34" s="50">
        <v>0</v>
      </c>
      <c r="J34" s="2">
        <v>0</v>
      </c>
      <c r="K34" s="47">
        <v>5</v>
      </c>
      <c r="L34" s="50">
        <v>13</v>
      </c>
      <c r="M34" s="2">
        <v>18</v>
      </c>
      <c r="N34" s="47">
        <v>0</v>
      </c>
      <c r="O34" s="50">
        <v>0</v>
      </c>
      <c r="P34" s="2">
        <v>0</v>
      </c>
      <c r="Q34" s="1">
        <v>0</v>
      </c>
      <c r="R34" s="2">
        <v>0</v>
      </c>
      <c r="S34" s="39">
        <v>0</v>
      </c>
      <c r="T34" s="47">
        <v>27</v>
      </c>
      <c r="U34" s="50">
        <v>7</v>
      </c>
      <c r="V34" s="2">
        <v>34</v>
      </c>
      <c r="W34" s="47">
        <v>0</v>
      </c>
      <c r="X34" s="50">
        <v>0</v>
      </c>
      <c r="Y34" s="2">
        <v>0</v>
      </c>
      <c r="Z34" s="47">
        <v>0</v>
      </c>
      <c r="AA34" s="50">
        <v>0</v>
      </c>
      <c r="AB34" s="2">
        <v>0</v>
      </c>
      <c r="AC34" s="47">
        <f t="shared" si="4"/>
        <v>2006</v>
      </c>
      <c r="AD34" s="50">
        <f t="shared" si="4"/>
        <v>1123</v>
      </c>
      <c r="AE34" s="48">
        <f>SUM(AC34:AD34)</f>
        <v>3129</v>
      </c>
    </row>
    <row r="35" spans="1:31" ht="12.75">
      <c r="A35" s="13" t="s">
        <v>21</v>
      </c>
      <c r="B35" s="47">
        <v>211</v>
      </c>
      <c r="C35" s="50">
        <v>146</v>
      </c>
      <c r="D35" s="2">
        <v>357</v>
      </c>
      <c r="E35" s="47">
        <v>0</v>
      </c>
      <c r="F35" s="50">
        <v>1</v>
      </c>
      <c r="G35" s="2">
        <v>1</v>
      </c>
      <c r="H35" s="47">
        <v>0</v>
      </c>
      <c r="I35" s="50">
        <v>0</v>
      </c>
      <c r="J35" s="2">
        <v>0</v>
      </c>
      <c r="K35" s="47">
        <v>21</v>
      </c>
      <c r="L35" s="50">
        <v>6</v>
      </c>
      <c r="M35" s="2">
        <v>27</v>
      </c>
      <c r="N35" s="47">
        <v>0</v>
      </c>
      <c r="O35" s="50">
        <v>0</v>
      </c>
      <c r="P35" s="2">
        <v>0</v>
      </c>
      <c r="Q35" s="1">
        <v>0</v>
      </c>
      <c r="R35" s="2">
        <v>0</v>
      </c>
      <c r="S35" s="39">
        <v>0</v>
      </c>
      <c r="T35" s="47">
        <v>77</v>
      </c>
      <c r="U35" s="50">
        <v>41</v>
      </c>
      <c r="V35" s="2">
        <v>118</v>
      </c>
      <c r="W35" s="47">
        <v>0</v>
      </c>
      <c r="X35" s="50">
        <v>0</v>
      </c>
      <c r="Y35" s="2">
        <v>0</v>
      </c>
      <c r="Z35" s="47">
        <v>2</v>
      </c>
      <c r="AA35" s="50">
        <v>0</v>
      </c>
      <c r="AB35" s="2">
        <v>2</v>
      </c>
      <c r="AC35" s="47">
        <f t="shared" si="4"/>
        <v>311</v>
      </c>
      <c r="AD35" s="50">
        <f t="shared" si="4"/>
        <v>194</v>
      </c>
      <c r="AE35" s="48">
        <f>SUM(AC35:AD35)</f>
        <v>505</v>
      </c>
    </row>
    <row r="36" spans="1:31" ht="12.75">
      <c r="A36" s="13" t="s">
        <v>22</v>
      </c>
      <c r="B36" s="47">
        <v>78</v>
      </c>
      <c r="C36" s="50">
        <v>39</v>
      </c>
      <c r="D36" s="2">
        <v>117</v>
      </c>
      <c r="E36" s="47">
        <v>2</v>
      </c>
      <c r="F36" s="50">
        <v>0</v>
      </c>
      <c r="G36" s="2">
        <v>2</v>
      </c>
      <c r="H36" s="47">
        <v>0</v>
      </c>
      <c r="I36" s="50">
        <v>0</v>
      </c>
      <c r="J36" s="2">
        <v>0</v>
      </c>
      <c r="K36" s="47">
        <v>89</v>
      </c>
      <c r="L36" s="50">
        <v>56</v>
      </c>
      <c r="M36" s="2">
        <v>145</v>
      </c>
      <c r="N36" s="47">
        <v>5</v>
      </c>
      <c r="O36" s="50">
        <v>4</v>
      </c>
      <c r="P36" s="2">
        <v>9</v>
      </c>
      <c r="Q36" s="1">
        <v>0</v>
      </c>
      <c r="R36" s="2">
        <v>0</v>
      </c>
      <c r="S36" s="39">
        <v>0</v>
      </c>
      <c r="T36" s="47">
        <v>49</v>
      </c>
      <c r="U36" s="50">
        <v>23</v>
      </c>
      <c r="V36" s="2">
        <v>72</v>
      </c>
      <c r="W36" s="47">
        <v>0</v>
      </c>
      <c r="X36" s="50">
        <v>0</v>
      </c>
      <c r="Y36" s="2">
        <v>0</v>
      </c>
      <c r="Z36" s="47">
        <v>0</v>
      </c>
      <c r="AA36" s="50">
        <v>0</v>
      </c>
      <c r="AB36" s="2">
        <v>0</v>
      </c>
      <c r="AC36" s="47">
        <f t="shared" si="4"/>
        <v>223</v>
      </c>
      <c r="AD36" s="50">
        <f t="shared" si="4"/>
        <v>122</v>
      </c>
      <c r="AE36" s="48">
        <f>SUM(AC36:AD36)</f>
        <v>345</v>
      </c>
    </row>
    <row r="37" spans="1:31" s="10" customFormat="1" ht="12.75">
      <c r="A37" s="10" t="s">
        <v>23</v>
      </c>
      <c r="B37" s="4">
        <v>2751</v>
      </c>
      <c r="C37" s="5">
        <v>1542</v>
      </c>
      <c r="D37" s="5">
        <v>4293</v>
      </c>
      <c r="E37" s="4">
        <v>29</v>
      </c>
      <c r="F37" s="5">
        <v>18</v>
      </c>
      <c r="G37" s="5">
        <v>47</v>
      </c>
      <c r="H37" s="4">
        <v>0</v>
      </c>
      <c r="I37" s="5">
        <v>0</v>
      </c>
      <c r="J37" s="5">
        <v>0</v>
      </c>
      <c r="K37" s="4">
        <v>276</v>
      </c>
      <c r="L37" s="5">
        <v>147</v>
      </c>
      <c r="M37" s="5">
        <v>423</v>
      </c>
      <c r="N37" s="4">
        <v>5</v>
      </c>
      <c r="O37" s="5">
        <v>4</v>
      </c>
      <c r="P37" s="5">
        <v>9</v>
      </c>
      <c r="Q37" s="4">
        <v>0</v>
      </c>
      <c r="R37" s="5">
        <v>0</v>
      </c>
      <c r="S37" s="52">
        <v>0</v>
      </c>
      <c r="T37" s="4">
        <v>357</v>
      </c>
      <c r="U37" s="5">
        <v>171</v>
      </c>
      <c r="V37" s="5">
        <v>528</v>
      </c>
      <c r="W37" s="4">
        <v>0</v>
      </c>
      <c r="X37" s="5">
        <v>0</v>
      </c>
      <c r="Y37" s="5">
        <v>0</v>
      </c>
      <c r="Z37" s="4">
        <v>4</v>
      </c>
      <c r="AA37" s="5">
        <v>2</v>
      </c>
      <c r="AB37" s="5">
        <v>6</v>
      </c>
      <c r="AC37" s="4">
        <f t="shared" si="4"/>
        <v>3422</v>
      </c>
      <c r="AD37" s="5">
        <f t="shared" si="4"/>
        <v>1884</v>
      </c>
      <c r="AE37" s="5">
        <f>SUM(AC37:AD37)</f>
        <v>5306</v>
      </c>
    </row>
    <row r="38" spans="1:31" s="10" customFormat="1" ht="12.75">
      <c r="A38" s="12" t="s">
        <v>29</v>
      </c>
      <c r="B38" s="6"/>
      <c r="C38" s="7"/>
      <c r="D38" s="7"/>
      <c r="E38" s="6"/>
      <c r="F38" s="7"/>
      <c r="G38" s="7"/>
      <c r="H38" s="6"/>
      <c r="I38" s="7"/>
      <c r="J38" s="7"/>
      <c r="K38" s="6"/>
      <c r="L38" s="7"/>
      <c r="M38" s="7"/>
      <c r="N38" s="6"/>
      <c r="O38" s="7"/>
      <c r="P38" s="7"/>
      <c r="Q38" s="6"/>
      <c r="R38" s="7"/>
      <c r="S38" s="54"/>
      <c r="T38" s="6"/>
      <c r="U38" s="7"/>
      <c r="V38" s="7"/>
      <c r="W38" s="6"/>
      <c r="X38" s="7"/>
      <c r="Y38" s="7"/>
      <c r="Z38" s="6"/>
      <c r="AA38" s="7"/>
      <c r="AB38" s="7"/>
      <c r="AC38" s="6"/>
      <c r="AD38" s="7"/>
      <c r="AE38" s="7"/>
    </row>
    <row r="39" spans="1:31" ht="12.75">
      <c r="A39" s="13" t="s">
        <v>19</v>
      </c>
      <c r="B39" s="47">
        <v>307</v>
      </c>
      <c r="C39" s="48">
        <v>153</v>
      </c>
      <c r="D39" s="2">
        <v>460</v>
      </c>
      <c r="E39" s="47">
        <v>10</v>
      </c>
      <c r="F39" s="48">
        <v>7</v>
      </c>
      <c r="G39" s="2">
        <v>17</v>
      </c>
      <c r="H39" s="47">
        <v>0</v>
      </c>
      <c r="I39" s="48">
        <v>0</v>
      </c>
      <c r="J39" s="2">
        <v>0</v>
      </c>
      <c r="K39" s="47">
        <v>105</v>
      </c>
      <c r="L39" s="48">
        <v>59</v>
      </c>
      <c r="M39" s="2">
        <v>164</v>
      </c>
      <c r="N39" s="47">
        <v>2</v>
      </c>
      <c r="O39" s="48">
        <v>0</v>
      </c>
      <c r="P39" s="2">
        <v>2</v>
      </c>
      <c r="Q39" s="1">
        <v>0</v>
      </c>
      <c r="R39" s="2">
        <v>0</v>
      </c>
      <c r="S39" s="39">
        <v>0</v>
      </c>
      <c r="T39" s="47">
        <v>134</v>
      </c>
      <c r="U39" s="48">
        <v>35</v>
      </c>
      <c r="V39" s="2">
        <v>169</v>
      </c>
      <c r="W39" s="47">
        <v>0</v>
      </c>
      <c r="X39" s="48">
        <v>0</v>
      </c>
      <c r="Y39" s="2">
        <v>0</v>
      </c>
      <c r="Z39" s="47">
        <v>0</v>
      </c>
      <c r="AA39" s="48">
        <v>0</v>
      </c>
      <c r="AB39" s="2">
        <v>0</v>
      </c>
      <c r="AC39" s="47">
        <f aca="true" t="shared" si="5" ref="AC39:AD43">SUM(Z39,W39,T39,Q39,N39,K39,H39,E39,B39)</f>
        <v>558</v>
      </c>
      <c r="AD39" s="48">
        <f t="shared" si="5"/>
        <v>254</v>
      </c>
      <c r="AE39" s="48">
        <f>SUM(AC39:AD39)</f>
        <v>812</v>
      </c>
    </row>
    <row r="40" spans="1:31" ht="12.75">
      <c r="A40" s="13" t="s">
        <v>20</v>
      </c>
      <c r="B40" s="47">
        <v>2085</v>
      </c>
      <c r="C40" s="50">
        <v>1101</v>
      </c>
      <c r="D40" s="2">
        <v>3186</v>
      </c>
      <c r="E40" s="47">
        <v>0</v>
      </c>
      <c r="F40" s="50">
        <v>0</v>
      </c>
      <c r="G40" s="2">
        <v>0</v>
      </c>
      <c r="H40" s="47">
        <v>0</v>
      </c>
      <c r="I40" s="50">
        <v>0</v>
      </c>
      <c r="J40" s="2">
        <v>0</v>
      </c>
      <c r="K40" s="47">
        <v>0</v>
      </c>
      <c r="L40" s="50">
        <v>0</v>
      </c>
      <c r="M40" s="2">
        <v>0</v>
      </c>
      <c r="N40" s="47">
        <v>0</v>
      </c>
      <c r="O40" s="50">
        <v>0</v>
      </c>
      <c r="P40" s="2">
        <v>0</v>
      </c>
      <c r="Q40" s="1">
        <v>0</v>
      </c>
      <c r="R40" s="2">
        <v>0</v>
      </c>
      <c r="S40" s="39">
        <v>0</v>
      </c>
      <c r="T40" s="47">
        <v>0</v>
      </c>
      <c r="U40" s="50">
        <v>0</v>
      </c>
      <c r="V40" s="2">
        <v>0</v>
      </c>
      <c r="W40" s="47">
        <v>0</v>
      </c>
      <c r="X40" s="50">
        <v>0</v>
      </c>
      <c r="Y40" s="2">
        <v>0</v>
      </c>
      <c r="Z40" s="47">
        <v>0</v>
      </c>
      <c r="AA40" s="50">
        <v>0</v>
      </c>
      <c r="AB40" s="2">
        <v>0</v>
      </c>
      <c r="AC40" s="47">
        <f t="shared" si="5"/>
        <v>2085</v>
      </c>
      <c r="AD40" s="50">
        <f t="shared" si="5"/>
        <v>1101</v>
      </c>
      <c r="AE40" s="48">
        <f>SUM(AC40:AD40)</f>
        <v>3186</v>
      </c>
    </row>
    <row r="41" spans="1:31" ht="12.75">
      <c r="A41" s="13" t="s">
        <v>21</v>
      </c>
      <c r="B41" s="47">
        <v>0</v>
      </c>
      <c r="C41" s="50">
        <v>0</v>
      </c>
      <c r="D41" s="2">
        <v>0</v>
      </c>
      <c r="E41" s="47">
        <v>0</v>
      </c>
      <c r="F41" s="50">
        <v>0</v>
      </c>
      <c r="G41" s="2">
        <v>0</v>
      </c>
      <c r="H41" s="47">
        <v>0</v>
      </c>
      <c r="I41" s="50">
        <v>0</v>
      </c>
      <c r="J41" s="2">
        <v>0</v>
      </c>
      <c r="K41" s="47">
        <v>0</v>
      </c>
      <c r="L41" s="50">
        <v>0</v>
      </c>
      <c r="M41" s="2">
        <v>0</v>
      </c>
      <c r="N41" s="47">
        <v>0</v>
      </c>
      <c r="O41" s="50">
        <v>0</v>
      </c>
      <c r="P41" s="2">
        <v>0</v>
      </c>
      <c r="Q41" s="1">
        <v>0</v>
      </c>
      <c r="R41" s="2">
        <v>0</v>
      </c>
      <c r="S41" s="39">
        <v>0</v>
      </c>
      <c r="T41" s="47">
        <v>0</v>
      </c>
      <c r="U41" s="50">
        <v>0</v>
      </c>
      <c r="V41" s="2">
        <v>0</v>
      </c>
      <c r="W41" s="47">
        <v>0</v>
      </c>
      <c r="X41" s="50">
        <v>0</v>
      </c>
      <c r="Y41" s="2">
        <v>0</v>
      </c>
      <c r="Z41" s="47">
        <v>0</v>
      </c>
      <c r="AA41" s="50">
        <v>0</v>
      </c>
      <c r="AB41" s="2">
        <v>0</v>
      </c>
      <c r="AC41" s="47">
        <f t="shared" si="5"/>
        <v>0</v>
      </c>
      <c r="AD41" s="50">
        <f t="shared" si="5"/>
        <v>0</v>
      </c>
      <c r="AE41" s="48">
        <f>SUM(AC41:AD41)</f>
        <v>0</v>
      </c>
    </row>
    <row r="42" spans="1:31" ht="12.75">
      <c r="A42" s="13" t="s">
        <v>22</v>
      </c>
      <c r="B42" s="47">
        <v>35</v>
      </c>
      <c r="C42" s="50">
        <v>26</v>
      </c>
      <c r="D42" s="2">
        <v>61</v>
      </c>
      <c r="E42" s="47">
        <v>1</v>
      </c>
      <c r="F42" s="50">
        <v>0</v>
      </c>
      <c r="G42" s="2">
        <v>1</v>
      </c>
      <c r="H42" s="47">
        <v>0</v>
      </c>
      <c r="I42" s="50">
        <v>0</v>
      </c>
      <c r="J42" s="2">
        <v>0</v>
      </c>
      <c r="K42" s="47">
        <v>5</v>
      </c>
      <c r="L42" s="50">
        <v>4</v>
      </c>
      <c r="M42" s="2">
        <v>9</v>
      </c>
      <c r="N42" s="47">
        <v>0</v>
      </c>
      <c r="O42" s="50">
        <v>0</v>
      </c>
      <c r="P42" s="2">
        <v>0</v>
      </c>
      <c r="Q42" s="1">
        <v>0</v>
      </c>
      <c r="R42" s="2">
        <v>0</v>
      </c>
      <c r="S42" s="39">
        <v>0</v>
      </c>
      <c r="T42" s="47">
        <v>8</v>
      </c>
      <c r="U42" s="50">
        <v>5</v>
      </c>
      <c r="V42" s="2">
        <v>13</v>
      </c>
      <c r="W42" s="47">
        <v>0</v>
      </c>
      <c r="X42" s="50">
        <v>0</v>
      </c>
      <c r="Y42" s="2">
        <v>0</v>
      </c>
      <c r="Z42" s="47">
        <v>0</v>
      </c>
      <c r="AA42" s="50">
        <v>0</v>
      </c>
      <c r="AB42" s="2">
        <v>0</v>
      </c>
      <c r="AC42" s="47">
        <f t="shared" si="5"/>
        <v>49</v>
      </c>
      <c r="AD42" s="50">
        <f t="shared" si="5"/>
        <v>35</v>
      </c>
      <c r="AE42" s="48">
        <f>SUM(AC42:AD42)</f>
        <v>84</v>
      </c>
    </row>
    <row r="43" spans="1:31" s="10" customFormat="1" ht="12.75">
      <c r="A43" s="10" t="s">
        <v>23</v>
      </c>
      <c r="B43" s="4">
        <v>2427</v>
      </c>
      <c r="C43" s="5">
        <v>1280</v>
      </c>
      <c r="D43" s="5">
        <v>3707</v>
      </c>
      <c r="E43" s="4">
        <v>11</v>
      </c>
      <c r="F43" s="5">
        <v>7</v>
      </c>
      <c r="G43" s="5">
        <v>18</v>
      </c>
      <c r="H43" s="4">
        <v>0</v>
      </c>
      <c r="I43" s="5">
        <v>0</v>
      </c>
      <c r="J43" s="5">
        <v>0</v>
      </c>
      <c r="K43" s="4">
        <v>110</v>
      </c>
      <c r="L43" s="5">
        <v>63</v>
      </c>
      <c r="M43" s="5">
        <v>173</v>
      </c>
      <c r="N43" s="4">
        <v>2</v>
      </c>
      <c r="O43" s="5">
        <v>0</v>
      </c>
      <c r="P43" s="5">
        <v>2</v>
      </c>
      <c r="Q43" s="4">
        <v>0</v>
      </c>
      <c r="R43" s="5">
        <v>0</v>
      </c>
      <c r="S43" s="52">
        <v>0</v>
      </c>
      <c r="T43" s="4">
        <v>142</v>
      </c>
      <c r="U43" s="5">
        <v>40</v>
      </c>
      <c r="V43" s="5">
        <v>182</v>
      </c>
      <c r="W43" s="4">
        <v>0</v>
      </c>
      <c r="X43" s="5">
        <v>0</v>
      </c>
      <c r="Y43" s="5">
        <v>0</v>
      </c>
      <c r="Z43" s="4">
        <v>0</v>
      </c>
      <c r="AA43" s="5">
        <v>0</v>
      </c>
      <c r="AB43" s="5">
        <v>0</v>
      </c>
      <c r="AC43" s="4">
        <f t="shared" si="5"/>
        <v>2692</v>
      </c>
      <c r="AD43" s="5">
        <f t="shared" si="5"/>
        <v>1390</v>
      </c>
      <c r="AE43" s="5">
        <f>SUM(AC43:AD43)</f>
        <v>4082</v>
      </c>
    </row>
    <row r="44" spans="1:31" s="13" customFormat="1" ht="12.75">
      <c r="A44" s="15" t="s">
        <v>30</v>
      </c>
      <c r="B44" s="59"/>
      <c r="C44" s="60"/>
      <c r="D44" s="9"/>
      <c r="E44" s="59"/>
      <c r="F44" s="60"/>
      <c r="G44" s="9"/>
      <c r="H44" s="59"/>
      <c r="I44" s="60"/>
      <c r="J44" s="9"/>
      <c r="K44" s="59"/>
      <c r="L44" s="60"/>
      <c r="M44" s="9"/>
      <c r="N44" s="59"/>
      <c r="O44" s="60"/>
      <c r="P44" s="9"/>
      <c r="Q44" s="8"/>
      <c r="R44" s="9"/>
      <c r="S44" s="58"/>
      <c r="T44" s="59"/>
      <c r="U44" s="60"/>
      <c r="V44" s="9"/>
      <c r="W44" s="59"/>
      <c r="X44" s="60"/>
      <c r="Y44" s="9"/>
      <c r="Z44" s="59"/>
      <c r="AA44" s="60"/>
      <c r="AB44" s="9"/>
      <c r="AC44" s="59"/>
      <c r="AD44" s="60"/>
      <c r="AE44" s="60"/>
    </row>
    <row r="45" spans="1:31" ht="12.75">
      <c r="A45" s="13" t="s">
        <v>19</v>
      </c>
      <c r="B45" s="47">
        <f>SUM(B39,B33,B27,B21,B15,B9)</f>
        <v>2160</v>
      </c>
      <c r="C45" s="48">
        <f aca="true" t="shared" si="6" ref="C45:AB45">SUM(C39,C33,C27,C21,C15,C9)</f>
        <v>1123</v>
      </c>
      <c r="D45" s="2">
        <f t="shared" si="6"/>
        <v>3283</v>
      </c>
      <c r="E45" s="47">
        <f t="shared" si="6"/>
        <v>125</v>
      </c>
      <c r="F45" s="48">
        <f t="shared" si="6"/>
        <v>60</v>
      </c>
      <c r="G45" s="2">
        <f t="shared" si="6"/>
        <v>185</v>
      </c>
      <c r="H45" s="47">
        <f t="shared" si="6"/>
        <v>1</v>
      </c>
      <c r="I45" s="48">
        <f t="shared" si="6"/>
        <v>0</v>
      </c>
      <c r="J45" s="2">
        <f t="shared" si="6"/>
        <v>1</v>
      </c>
      <c r="K45" s="47">
        <f t="shared" si="6"/>
        <v>616</v>
      </c>
      <c r="L45" s="48">
        <f t="shared" si="6"/>
        <v>296</v>
      </c>
      <c r="M45" s="2">
        <f t="shared" si="6"/>
        <v>912</v>
      </c>
      <c r="N45" s="47">
        <f t="shared" si="6"/>
        <v>8</v>
      </c>
      <c r="O45" s="48">
        <f t="shared" si="6"/>
        <v>3</v>
      </c>
      <c r="P45" s="2">
        <f t="shared" si="6"/>
        <v>11</v>
      </c>
      <c r="Q45" s="1">
        <f aca="true" t="shared" si="7" ref="Q45:S46">SUM(Q39,Q33,Q27,Q21,Q15,Q9)</f>
        <v>0</v>
      </c>
      <c r="R45" s="2">
        <f t="shared" si="7"/>
        <v>0</v>
      </c>
      <c r="S45" s="39">
        <f t="shared" si="7"/>
        <v>0</v>
      </c>
      <c r="T45" s="47">
        <f t="shared" si="6"/>
        <v>963</v>
      </c>
      <c r="U45" s="48">
        <f t="shared" si="6"/>
        <v>453</v>
      </c>
      <c r="V45" s="2">
        <f t="shared" si="6"/>
        <v>1416</v>
      </c>
      <c r="W45" s="47">
        <f t="shared" si="6"/>
        <v>0</v>
      </c>
      <c r="X45" s="48">
        <f t="shared" si="6"/>
        <v>0</v>
      </c>
      <c r="Y45" s="2">
        <f t="shared" si="6"/>
        <v>0</v>
      </c>
      <c r="Z45" s="47">
        <f t="shared" si="6"/>
        <v>11</v>
      </c>
      <c r="AA45" s="48">
        <f t="shared" si="6"/>
        <v>4</v>
      </c>
      <c r="AB45" s="2">
        <f t="shared" si="6"/>
        <v>15</v>
      </c>
      <c r="AC45" s="47">
        <f aca="true" t="shared" si="8" ref="AC45:AD50">SUM(Z45,W45,T45,Q45,N45,K45,H45,E45,B45)</f>
        <v>3884</v>
      </c>
      <c r="AD45" s="48">
        <f t="shared" si="8"/>
        <v>1939</v>
      </c>
      <c r="AE45" s="48">
        <f aca="true" t="shared" si="9" ref="AE45:AE50">SUM(AC45:AD45)</f>
        <v>5823</v>
      </c>
    </row>
    <row r="46" spans="1:31" ht="12.75">
      <c r="A46" s="13" t="s">
        <v>20</v>
      </c>
      <c r="B46" s="47">
        <f>SUM(B40,B34,B28,B22,B16,B10)</f>
        <v>9228</v>
      </c>
      <c r="C46" s="50">
        <f aca="true" t="shared" si="10" ref="C46:AB46">SUM(C40,C34,C28,C22,C16,C10)</f>
        <v>5139</v>
      </c>
      <c r="D46" s="2">
        <f t="shared" si="10"/>
        <v>14367</v>
      </c>
      <c r="E46" s="47">
        <f t="shared" si="10"/>
        <v>24</v>
      </c>
      <c r="F46" s="50">
        <f t="shared" si="10"/>
        <v>22</v>
      </c>
      <c r="G46" s="2">
        <f t="shared" si="10"/>
        <v>46</v>
      </c>
      <c r="H46" s="47">
        <f t="shared" si="10"/>
        <v>10</v>
      </c>
      <c r="I46" s="50">
        <f t="shared" si="10"/>
        <v>3</v>
      </c>
      <c r="J46" s="2">
        <f t="shared" si="10"/>
        <v>13</v>
      </c>
      <c r="K46" s="47">
        <f t="shared" si="10"/>
        <v>45</v>
      </c>
      <c r="L46" s="50">
        <f t="shared" si="10"/>
        <v>30</v>
      </c>
      <c r="M46" s="2">
        <f t="shared" si="10"/>
        <v>75</v>
      </c>
      <c r="N46" s="47">
        <f t="shared" si="10"/>
        <v>0</v>
      </c>
      <c r="O46" s="50">
        <f t="shared" si="10"/>
        <v>0</v>
      </c>
      <c r="P46" s="2">
        <f t="shared" si="10"/>
        <v>0</v>
      </c>
      <c r="Q46" s="1">
        <f t="shared" si="7"/>
        <v>0</v>
      </c>
      <c r="R46" s="2">
        <f t="shared" si="7"/>
        <v>0</v>
      </c>
      <c r="S46" s="39">
        <f t="shared" si="7"/>
        <v>0</v>
      </c>
      <c r="T46" s="47">
        <f t="shared" si="10"/>
        <v>217</v>
      </c>
      <c r="U46" s="50">
        <f t="shared" si="10"/>
        <v>112</v>
      </c>
      <c r="V46" s="2">
        <f t="shared" si="10"/>
        <v>329</v>
      </c>
      <c r="W46" s="47">
        <f t="shared" si="10"/>
        <v>64</v>
      </c>
      <c r="X46" s="50">
        <f t="shared" si="10"/>
        <v>49</v>
      </c>
      <c r="Y46" s="2">
        <f t="shared" si="10"/>
        <v>113</v>
      </c>
      <c r="Z46" s="47">
        <f t="shared" si="10"/>
        <v>0</v>
      </c>
      <c r="AA46" s="50">
        <f t="shared" si="10"/>
        <v>0</v>
      </c>
      <c r="AB46" s="2">
        <f t="shared" si="10"/>
        <v>0</v>
      </c>
      <c r="AC46" s="47">
        <f t="shared" si="8"/>
        <v>9588</v>
      </c>
      <c r="AD46" s="50">
        <f t="shared" si="8"/>
        <v>5355</v>
      </c>
      <c r="AE46" s="48">
        <f t="shared" si="9"/>
        <v>14943</v>
      </c>
    </row>
    <row r="47" spans="1:31" ht="12.75">
      <c r="A47" s="13" t="s">
        <v>21</v>
      </c>
      <c r="B47" s="47">
        <f>SUM(B11,B17,B29,B35,B41)</f>
        <v>231</v>
      </c>
      <c r="C47" s="50">
        <f aca="true" t="shared" si="11" ref="C47:AB47">SUM(C11,C17,C29,C35,C41)</f>
        <v>170</v>
      </c>
      <c r="D47" s="2">
        <f t="shared" si="11"/>
        <v>401</v>
      </c>
      <c r="E47" s="47">
        <f t="shared" si="11"/>
        <v>2</v>
      </c>
      <c r="F47" s="50">
        <f t="shared" si="11"/>
        <v>4</v>
      </c>
      <c r="G47" s="2">
        <f t="shared" si="11"/>
        <v>6</v>
      </c>
      <c r="H47" s="47">
        <f t="shared" si="11"/>
        <v>0</v>
      </c>
      <c r="I47" s="50">
        <f t="shared" si="11"/>
        <v>0</v>
      </c>
      <c r="J47" s="2">
        <f t="shared" si="11"/>
        <v>0</v>
      </c>
      <c r="K47" s="47">
        <f t="shared" si="11"/>
        <v>33</v>
      </c>
      <c r="L47" s="50">
        <f t="shared" si="11"/>
        <v>18</v>
      </c>
      <c r="M47" s="2">
        <f t="shared" si="11"/>
        <v>51</v>
      </c>
      <c r="N47" s="47">
        <f t="shared" si="11"/>
        <v>0</v>
      </c>
      <c r="O47" s="50">
        <f t="shared" si="11"/>
        <v>0</v>
      </c>
      <c r="P47" s="2">
        <f t="shared" si="11"/>
        <v>0</v>
      </c>
      <c r="Q47" s="1">
        <f>SUM(Q11,Q17,Q29,Q35,Q41)</f>
        <v>0</v>
      </c>
      <c r="R47" s="2">
        <f>SUM(R11,R17,R29,R35,R41)</f>
        <v>0</v>
      </c>
      <c r="S47" s="39">
        <f>SUM(S11,S17,S29,S35,S41)</f>
        <v>0</v>
      </c>
      <c r="T47" s="47">
        <f t="shared" si="11"/>
        <v>84</v>
      </c>
      <c r="U47" s="50">
        <f t="shared" si="11"/>
        <v>47</v>
      </c>
      <c r="V47" s="2">
        <f t="shared" si="11"/>
        <v>131</v>
      </c>
      <c r="W47" s="47">
        <f t="shared" si="11"/>
        <v>0</v>
      </c>
      <c r="X47" s="50">
        <f t="shared" si="11"/>
        <v>0</v>
      </c>
      <c r="Y47" s="2">
        <f t="shared" si="11"/>
        <v>0</v>
      </c>
      <c r="Z47" s="47">
        <f t="shared" si="11"/>
        <v>2</v>
      </c>
      <c r="AA47" s="50">
        <f t="shared" si="11"/>
        <v>0</v>
      </c>
      <c r="AB47" s="2">
        <f t="shared" si="11"/>
        <v>2</v>
      </c>
      <c r="AC47" s="47">
        <f t="shared" si="8"/>
        <v>352</v>
      </c>
      <c r="AD47" s="50">
        <f t="shared" si="8"/>
        <v>239</v>
      </c>
      <c r="AE47" s="48">
        <f t="shared" si="9"/>
        <v>591</v>
      </c>
    </row>
    <row r="48" spans="1:31" ht="12.75">
      <c r="A48" s="13" t="s">
        <v>22</v>
      </c>
      <c r="B48" s="47">
        <f>SUM(B12,B18,B23,B30,B36,B42)</f>
        <v>999</v>
      </c>
      <c r="C48" s="50">
        <f aca="true" t="shared" si="12" ref="C48:AB48">SUM(C12,C18,C23,C30,C36,C42)</f>
        <v>538</v>
      </c>
      <c r="D48" s="2">
        <f t="shared" si="12"/>
        <v>1537</v>
      </c>
      <c r="E48" s="47">
        <f t="shared" si="12"/>
        <v>49</v>
      </c>
      <c r="F48" s="50">
        <f t="shared" si="12"/>
        <v>23</v>
      </c>
      <c r="G48" s="2">
        <f t="shared" si="12"/>
        <v>72</v>
      </c>
      <c r="H48" s="47">
        <f t="shared" si="12"/>
        <v>0</v>
      </c>
      <c r="I48" s="50">
        <f t="shared" si="12"/>
        <v>0</v>
      </c>
      <c r="J48" s="2">
        <f t="shared" si="12"/>
        <v>0</v>
      </c>
      <c r="K48" s="47">
        <f t="shared" si="12"/>
        <v>566</v>
      </c>
      <c r="L48" s="50">
        <f t="shared" si="12"/>
        <v>345</v>
      </c>
      <c r="M48" s="2">
        <f t="shared" si="12"/>
        <v>911</v>
      </c>
      <c r="N48" s="47">
        <f t="shared" si="12"/>
        <v>9</v>
      </c>
      <c r="O48" s="50">
        <f t="shared" si="12"/>
        <v>11</v>
      </c>
      <c r="P48" s="2">
        <f t="shared" si="12"/>
        <v>20</v>
      </c>
      <c r="Q48" s="1">
        <f>SUM(Q12,Q18,Q23,Q30,Q36,Q42)</f>
        <v>0</v>
      </c>
      <c r="R48" s="2">
        <f>SUM(R12,R18,R23,R30,R36,R42)</f>
        <v>0</v>
      </c>
      <c r="S48" s="39">
        <f>SUM(S12,S18,S23,S30,S36,S42)</f>
        <v>0</v>
      </c>
      <c r="T48" s="47">
        <f t="shared" si="12"/>
        <v>392</v>
      </c>
      <c r="U48" s="50">
        <f t="shared" si="12"/>
        <v>201</v>
      </c>
      <c r="V48" s="2">
        <f t="shared" si="12"/>
        <v>593</v>
      </c>
      <c r="W48" s="47">
        <f t="shared" si="12"/>
        <v>0</v>
      </c>
      <c r="X48" s="50">
        <f t="shared" si="12"/>
        <v>0</v>
      </c>
      <c r="Y48" s="2">
        <f t="shared" si="12"/>
        <v>0</v>
      </c>
      <c r="Z48" s="47">
        <f t="shared" si="12"/>
        <v>3</v>
      </c>
      <c r="AA48" s="50">
        <f t="shared" si="12"/>
        <v>2</v>
      </c>
      <c r="AB48" s="2">
        <f t="shared" si="12"/>
        <v>5</v>
      </c>
      <c r="AC48" s="47">
        <f t="shared" si="8"/>
        <v>2018</v>
      </c>
      <c r="AD48" s="50">
        <f t="shared" si="8"/>
        <v>1120</v>
      </c>
      <c r="AE48" s="48">
        <f t="shared" si="9"/>
        <v>3138</v>
      </c>
    </row>
    <row r="49" spans="1:31" ht="12.75">
      <c r="A49" s="13" t="s">
        <v>37</v>
      </c>
      <c r="B49" s="47">
        <f>SUM(B24)</f>
        <v>37</v>
      </c>
      <c r="C49" s="50">
        <f aca="true" t="shared" si="13" ref="C49:AB49">SUM(C24)</f>
        <v>22</v>
      </c>
      <c r="D49" s="2">
        <f t="shared" si="13"/>
        <v>59</v>
      </c>
      <c r="E49" s="47">
        <f t="shared" si="13"/>
        <v>5</v>
      </c>
      <c r="F49" s="50">
        <f t="shared" si="13"/>
        <v>2</v>
      </c>
      <c r="G49" s="2">
        <f t="shared" si="13"/>
        <v>7</v>
      </c>
      <c r="H49" s="47">
        <f t="shared" si="13"/>
        <v>0</v>
      </c>
      <c r="I49" s="50">
        <f t="shared" si="13"/>
        <v>0</v>
      </c>
      <c r="J49" s="2">
        <f t="shared" si="13"/>
        <v>0</v>
      </c>
      <c r="K49" s="47">
        <f t="shared" si="13"/>
        <v>38</v>
      </c>
      <c r="L49" s="50">
        <f t="shared" si="13"/>
        <v>14</v>
      </c>
      <c r="M49" s="2">
        <f t="shared" si="13"/>
        <v>52</v>
      </c>
      <c r="N49" s="47">
        <f t="shared" si="13"/>
        <v>5</v>
      </c>
      <c r="O49" s="50">
        <f t="shared" si="13"/>
        <v>0</v>
      </c>
      <c r="P49" s="2">
        <f t="shared" si="13"/>
        <v>5</v>
      </c>
      <c r="Q49" s="1">
        <f>SUM(Q24)</f>
        <v>0</v>
      </c>
      <c r="R49" s="2">
        <f>SUM(R24)</f>
        <v>0</v>
      </c>
      <c r="S49" s="39">
        <f>SUM(S24)</f>
        <v>0</v>
      </c>
      <c r="T49" s="47">
        <f t="shared" si="13"/>
        <v>20</v>
      </c>
      <c r="U49" s="50">
        <f t="shared" si="13"/>
        <v>7</v>
      </c>
      <c r="V49" s="2">
        <f t="shared" si="13"/>
        <v>27</v>
      </c>
      <c r="W49" s="47">
        <f t="shared" si="13"/>
        <v>0</v>
      </c>
      <c r="X49" s="50">
        <f t="shared" si="13"/>
        <v>0</v>
      </c>
      <c r="Y49" s="2">
        <f t="shared" si="13"/>
        <v>0</v>
      </c>
      <c r="Z49" s="47">
        <f t="shared" si="13"/>
        <v>0</v>
      </c>
      <c r="AA49" s="50">
        <f t="shared" si="13"/>
        <v>0</v>
      </c>
      <c r="AB49" s="2">
        <f t="shared" si="13"/>
        <v>0</v>
      </c>
      <c r="AC49" s="47">
        <f t="shared" si="8"/>
        <v>105</v>
      </c>
      <c r="AD49" s="50">
        <f t="shared" si="8"/>
        <v>45</v>
      </c>
      <c r="AE49" s="48">
        <f t="shared" si="9"/>
        <v>150</v>
      </c>
    </row>
    <row r="50" spans="1:31" s="10" customFormat="1" ht="12.75">
      <c r="A50" s="10" t="s">
        <v>11</v>
      </c>
      <c r="B50" s="4">
        <f>SUM(B45:B49)</f>
        <v>12655</v>
      </c>
      <c r="C50" s="5">
        <f aca="true" t="shared" si="14" ref="C50:AB50">SUM(C45:C49)</f>
        <v>6992</v>
      </c>
      <c r="D50" s="5">
        <f t="shared" si="14"/>
        <v>19647</v>
      </c>
      <c r="E50" s="4">
        <f t="shared" si="14"/>
        <v>205</v>
      </c>
      <c r="F50" s="5">
        <f t="shared" si="14"/>
        <v>111</v>
      </c>
      <c r="G50" s="5">
        <f t="shared" si="14"/>
        <v>316</v>
      </c>
      <c r="H50" s="4">
        <f t="shared" si="14"/>
        <v>11</v>
      </c>
      <c r="I50" s="5">
        <f t="shared" si="14"/>
        <v>3</v>
      </c>
      <c r="J50" s="5">
        <f t="shared" si="14"/>
        <v>14</v>
      </c>
      <c r="K50" s="4">
        <f t="shared" si="14"/>
        <v>1298</v>
      </c>
      <c r="L50" s="5">
        <f t="shared" si="14"/>
        <v>703</v>
      </c>
      <c r="M50" s="5">
        <f t="shared" si="14"/>
        <v>2001</v>
      </c>
      <c r="N50" s="4">
        <f t="shared" si="14"/>
        <v>22</v>
      </c>
      <c r="O50" s="5">
        <f t="shared" si="14"/>
        <v>14</v>
      </c>
      <c r="P50" s="5">
        <f t="shared" si="14"/>
        <v>36</v>
      </c>
      <c r="Q50" s="4">
        <f>SUM(Q45:Q49)</f>
        <v>0</v>
      </c>
      <c r="R50" s="5">
        <f>SUM(R45:R49)</f>
        <v>0</v>
      </c>
      <c r="S50" s="52">
        <f>SUM(S45:S49)</f>
        <v>0</v>
      </c>
      <c r="T50" s="4">
        <f t="shared" si="14"/>
        <v>1676</v>
      </c>
      <c r="U50" s="5">
        <f t="shared" si="14"/>
        <v>820</v>
      </c>
      <c r="V50" s="5">
        <f t="shared" si="14"/>
        <v>2496</v>
      </c>
      <c r="W50" s="4">
        <f t="shared" si="14"/>
        <v>64</v>
      </c>
      <c r="X50" s="5">
        <f t="shared" si="14"/>
        <v>49</v>
      </c>
      <c r="Y50" s="5">
        <f t="shared" si="14"/>
        <v>113</v>
      </c>
      <c r="Z50" s="4">
        <f t="shared" si="14"/>
        <v>16</v>
      </c>
      <c r="AA50" s="5">
        <f t="shared" si="14"/>
        <v>6</v>
      </c>
      <c r="AB50" s="5">
        <f t="shared" si="14"/>
        <v>22</v>
      </c>
      <c r="AC50" s="4">
        <f t="shared" si="8"/>
        <v>15947</v>
      </c>
      <c r="AD50" s="5">
        <f t="shared" si="8"/>
        <v>8698</v>
      </c>
      <c r="AE50" s="5">
        <f t="shared" si="9"/>
        <v>24645</v>
      </c>
    </row>
  </sheetData>
  <sheetProtection/>
  <mergeCells count="20">
    <mergeCell ref="Z5:AB5"/>
    <mergeCell ref="AC5:AE5"/>
    <mergeCell ref="B6:D6"/>
    <mergeCell ref="E6:G6"/>
    <mergeCell ref="H6:J6"/>
    <mergeCell ref="K6:M6"/>
    <mergeCell ref="N6:P6"/>
    <mergeCell ref="Q6:S6"/>
    <mergeCell ref="T6:V6"/>
    <mergeCell ref="W6:Y6"/>
    <mergeCell ref="A2:AE2"/>
    <mergeCell ref="A3:AE3"/>
    <mergeCell ref="B5:D5"/>
    <mergeCell ref="E5:G5"/>
    <mergeCell ref="H5:J5"/>
    <mergeCell ref="K5:M5"/>
    <mergeCell ref="N5:P5"/>
    <mergeCell ref="Q5:S5"/>
    <mergeCell ref="T5:V5"/>
    <mergeCell ref="W5:Y5"/>
  </mergeCells>
  <printOptions/>
  <pageMargins left="0.5118110236220472" right="0.5118110236220472" top="0.7480314960629921" bottom="0.7480314960629921" header="0.31496062992125984" footer="0.31496062992125984"/>
  <pageSetup fitToWidth="2" fitToHeight="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AH70"/>
  <sheetViews>
    <sheetView zoomScalePageLayoutView="0" workbookViewId="0" topLeftCell="A1">
      <selection activeCell="X20" sqref="X20"/>
    </sheetView>
  </sheetViews>
  <sheetFormatPr defaultColWidth="9.140625" defaultRowHeight="12.75"/>
  <cols>
    <col min="1" max="1" width="27.421875" style="13" customWidth="1"/>
    <col min="2" max="3" width="6.28125" style="49" customWidth="1"/>
    <col min="4" max="4" width="6.28125" style="13" customWidth="1"/>
    <col min="5" max="6" width="6.28125" style="49" customWidth="1"/>
    <col min="7" max="7" width="6.28125" style="13" customWidth="1"/>
    <col min="8" max="9" width="6.28125" style="49" customWidth="1"/>
    <col min="10" max="10" width="6.28125" style="13" customWidth="1"/>
    <col min="11" max="12" width="6.28125" style="49" customWidth="1"/>
    <col min="13" max="13" width="6.28125" style="13" customWidth="1"/>
    <col min="14" max="15" width="6.28125" style="49" customWidth="1"/>
    <col min="16" max="19" width="6.28125" style="13" customWidth="1"/>
    <col min="20" max="21" width="6.28125" style="49" customWidth="1"/>
    <col min="22" max="22" width="6.28125" style="13" customWidth="1"/>
    <col min="23" max="24" width="6.28125" style="49" customWidth="1"/>
    <col min="25" max="25" width="6.28125" style="13" customWidth="1"/>
    <col min="26" max="27" width="6.28125" style="49" customWidth="1"/>
    <col min="28" max="28" width="6.28125" style="13" customWidth="1"/>
    <col min="29" max="30" width="7.8515625" style="49" customWidth="1"/>
    <col min="31" max="31" width="7.8515625" style="13" customWidth="1"/>
    <col min="32" max="32" width="8.28125" style="49" customWidth="1"/>
    <col min="33" max="33" width="6.57421875" style="49" customWidth="1"/>
    <col min="34" max="34" width="7.00390625" style="13" customWidth="1"/>
    <col min="35" max="62" width="10.7109375" style="49" customWidth="1"/>
    <col min="63" max="16384" width="8.8515625" style="49" customWidth="1"/>
  </cols>
  <sheetData>
    <row r="1" ht="12.75">
      <c r="A1" s="17" t="s">
        <v>45</v>
      </c>
    </row>
    <row r="2" spans="1:34" ht="12.75">
      <c r="A2" s="138" t="s">
        <v>31</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61"/>
      <c r="AG2" s="61"/>
      <c r="AH2" s="61"/>
    </row>
    <row r="3" spans="1:34" ht="12.75">
      <c r="A3" s="138" t="s">
        <v>1</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61"/>
      <c r="AG3" s="61"/>
      <c r="AH3" s="61"/>
    </row>
    <row r="4" spans="1:34" ht="13.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row>
    <row r="5" spans="1:34" ht="12.75">
      <c r="A5" s="62"/>
      <c r="B5" s="142" t="s">
        <v>2</v>
      </c>
      <c r="C5" s="143"/>
      <c r="D5" s="144"/>
      <c r="E5" s="142" t="s">
        <v>3</v>
      </c>
      <c r="F5" s="143"/>
      <c r="G5" s="144"/>
      <c r="H5" s="142" t="s">
        <v>4</v>
      </c>
      <c r="I5" s="143"/>
      <c r="J5" s="144"/>
      <c r="K5" s="142" t="s">
        <v>5</v>
      </c>
      <c r="L5" s="143"/>
      <c r="M5" s="144"/>
      <c r="N5" s="142" t="s">
        <v>6</v>
      </c>
      <c r="O5" s="143"/>
      <c r="P5" s="143"/>
      <c r="Q5" s="142" t="s">
        <v>44</v>
      </c>
      <c r="R5" s="143"/>
      <c r="S5" s="144"/>
      <c r="T5" s="142" t="s">
        <v>8</v>
      </c>
      <c r="U5" s="143"/>
      <c r="V5" s="144"/>
      <c r="W5" s="142" t="s">
        <v>9</v>
      </c>
      <c r="X5" s="143"/>
      <c r="Y5" s="144"/>
      <c r="Z5" s="142" t="s">
        <v>10</v>
      </c>
      <c r="AA5" s="143"/>
      <c r="AB5" s="144"/>
      <c r="AC5" s="142" t="s">
        <v>11</v>
      </c>
      <c r="AD5" s="143"/>
      <c r="AE5" s="143"/>
      <c r="AH5" s="49"/>
    </row>
    <row r="6" spans="2:34" ht="12.75">
      <c r="B6" s="139" t="s">
        <v>12</v>
      </c>
      <c r="C6" s="140"/>
      <c r="D6" s="141"/>
      <c r="E6" s="139" t="s">
        <v>12</v>
      </c>
      <c r="F6" s="140"/>
      <c r="G6" s="141"/>
      <c r="H6" s="139" t="s">
        <v>12</v>
      </c>
      <c r="I6" s="140"/>
      <c r="J6" s="141"/>
      <c r="K6" s="139" t="s">
        <v>12</v>
      </c>
      <c r="L6" s="140"/>
      <c r="M6" s="141"/>
      <c r="N6" s="139" t="s">
        <v>12</v>
      </c>
      <c r="O6" s="140"/>
      <c r="P6" s="140"/>
      <c r="Q6" s="139" t="s">
        <v>12</v>
      </c>
      <c r="R6" s="140"/>
      <c r="S6" s="141"/>
      <c r="T6" s="139" t="s">
        <v>13</v>
      </c>
      <c r="U6" s="140"/>
      <c r="V6" s="141"/>
      <c r="W6" s="139" t="s">
        <v>14</v>
      </c>
      <c r="X6" s="140"/>
      <c r="Y6" s="141"/>
      <c r="Z6" s="63"/>
      <c r="AA6" s="13"/>
      <c r="AB6" s="64"/>
      <c r="AC6" s="63"/>
      <c r="AD6" s="13"/>
      <c r="AH6" s="49"/>
    </row>
    <row r="7" spans="1:31"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8" t="s">
        <v>17</v>
      </c>
      <c r="T7" s="66" t="s">
        <v>15</v>
      </c>
      <c r="U7" s="67" t="s">
        <v>16</v>
      </c>
      <c r="V7" s="67" t="s">
        <v>17</v>
      </c>
      <c r="W7" s="66" t="s">
        <v>15</v>
      </c>
      <c r="X7" s="67" t="s">
        <v>16</v>
      </c>
      <c r="Y7" s="67" t="s">
        <v>17</v>
      </c>
      <c r="Z7" s="66" t="s">
        <v>15</v>
      </c>
      <c r="AA7" s="67" t="s">
        <v>16</v>
      </c>
      <c r="AB7" s="67" t="s">
        <v>17</v>
      </c>
      <c r="AC7" s="66" t="s">
        <v>15</v>
      </c>
      <c r="AD7" s="67" t="s">
        <v>16</v>
      </c>
      <c r="AE7" s="67" t="s">
        <v>17</v>
      </c>
    </row>
    <row r="8" spans="1:30" s="13" customFormat="1" ht="12.75">
      <c r="A8" s="33" t="s">
        <v>18</v>
      </c>
      <c r="B8" s="70"/>
      <c r="C8" s="71"/>
      <c r="D8" s="64"/>
      <c r="E8" s="70"/>
      <c r="F8" s="71"/>
      <c r="G8" s="64"/>
      <c r="H8" s="70"/>
      <c r="I8" s="71"/>
      <c r="J8" s="64"/>
      <c r="K8" s="70"/>
      <c r="L8" s="71"/>
      <c r="M8" s="64"/>
      <c r="N8" s="70"/>
      <c r="O8" s="71"/>
      <c r="P8" s="64"/>
      <c r="Q8" s="72"/>
      <c r="R8" s="64"/>
      <c r="S8" s="73"/>
      <c r="T8" s="70"/>
      <c r="U8" s="71"/>
      <c r="V8" s="64"/>
      <c r="W8" s="70"/>
      <c r="X8" s="71"/>
      <c r="Y8" s="64"/>
      <c r="Z8" s="70"/>
      <c r="AA8" s="71"/>
      <c r="AB8" s="64"/>
      <c r="AC8" s="74"/>
      <c r="AD8" s="75"/>
    </row>
    <row r="9" spans="1:34" ht="12.75">
      <c r="A9" s="13" t="s">
        <v>19</v>
      </c>
      <c r="B9" s="47"/>
      <c r="C9" s="48"/>
      <c r="D9" s="2"/>
      <c r="E9" s="47"/>
      <c r="F9" s="48"/>
      <c r="G9" s="2"/>
      <c r="H9" s="47"/>
      <c r="I9" s="48"/>
      <c r="J9" s="2"/>
      <c r="K9" s="47"/>
      <c r="L9" s="48"/>
      <c r="M9" s="2"/>
      <c r="N9" s="47"/>
      <c r="O9" s="48"/>
      <c r="P9" s="2"/>
      <c r="Q9" s="1"/>
      <c r="R9" s="2"/>
      <c r="S9" s="39"/>
      <c r="T9" s="47"/>
      <c r="U9" s="48"/>
      <c r="V9" s="2"/>
      <c r="W9" s="47"/>
      <c r="X9" s="48"/>
      <c r="Y9" s="2"/>
      <c r="Z9" s="47"/>
      <c r="AA9" s="48"/>
      <c r="AB9" s="2"/>
      <c r="AC9" s="47">
        <f aca="true" t="shared" si="0" ref="AC9:AD13">SUM(Z9,W9,T9,Q9,N9,K9,H9,E9,B9)</f>
        <v>0</v>
      </c>
      <c r="AD9" s="48">
        <f t="shared" si="0"/>
        <v>0</v>
      </c>
      <c r="AE9" s="48">
        <f>SUM(AC9:AD9)</f>
        <v>0</v>
      </c>
      <c r="AH9" s="49"/>
    </row>
    <row r="10" spans="1:34" ht="12.75">
      <c r="A10" s="13" t="s">
        <v>20</v>
      </c>
      <c r="B10" s="47"/>
      <c r="C10" s="50"/>
      <c r="D10" s="2"/>
      <c r="E10" s="47"/>
      <c r="F10" s="50"/>
      <c r="G10" s="2"/>
      <c r="H10" s="47"/>
      <c r="I10" s="50"/>
      <c r="J10" s="2"/>
      <c r="K10" s="47"/>
      <c r="L10" s="50"/>
      <c r="M10" s="2"/>
      <c r="N10" s="47"/>
      <c r="O10" s="50"/>
      <c r="P10" s="2"/>
      <c r="Q10" s="1"/>
      <c r="R10" s="2"/>
      <c r="S10" s="39"/>
      <c r="T10" s="47"/>
      <c r="U10" s="50"/>
      <c r="V10" s="2"/>
      <c r="W10" s="47"/>
      <c r="X10" s="50"/>
      <c r="Y10" s="2"/>
      <c r="Z10" s="47"/>
      <c r="AA10" s="50"/>
      <c r="AB10" s="2"/>
      <c r="AC10" s="47">
        <f t="shared" si="0"/>
        <v>0</v>
      </c>
      <c r="AD10" s="50">
        <f t="shared" si="0"/>
        <v>0</v>
      </c>
      <c r="AE10" s="48">
        <f>SUM(AC10:AD10)</f>
        <v>0</v>
      </c>
      <c r="AH10" s="49"/>
    </row>
    <row r="11" spans="1:34" ht="12.75">
      <c r="A11" s="13" t="s">
        <v>21</v>
      </c>
      <c r="B11" s="47"/>
      <c r="C11" s="50"/>
      <c r="D11" s="2"/>
      <c r="E11" s="47"/>
      <c r="F11" s="50"/>
      <c r="G11" s="2"/>
      <c r="H11" s="47"/>
      <c r="I11" s="50"/>
      <c r="J11" s="2"/>
      <c r="K11" s="47"/>
      <c r="L11" s="50"/>
      <c r="M11" s="2"/>
      <c r="N11" s="47"/>
      <c r="O11" s="50"/>
      <c r="P11" s="2"/>
      <c r="Q11" s="1"/>
      <c r="R11" s="2"/>
      <c r="S11" s="39"/>
      <c r="T11" s="47"/>
      <c r="U11" s="50"/>
      <c r="V11" s="2"/>
      <c r="W11" s="47"/>
      <c r="X11" s="50"/>
      <c r="Y11" s="2"/>
      <c r="Z11" s="47"/>
      <c r="AA11" s="50"/>
      <c r="AB11" s="2"/>
      <c r="AC11" s="47">
        <f t="shared" si="0"/>
        <v>0</v>
      </c>
      <c r="AD11" s="50">
        <f t="shared" si="0"/>
        <v>0</v>
      </c>
      <c r="AE11" s="48">
        <f>SUM(AC11:AD11)</f>
        <v>0</v>
      </c>
      <c r="AH11" s="49"/>
    </row>
    <row r="12" spans="1:34" ht="12.75">
      <c r="A12" s="13" t="s">
        <v>22</v>
      </c>
      <c r="B12" s="47"/>
      <c r="C12" s="50"/>
      <c r="D12" s="2"/>
      <c r="E12" s="47"/>
      <c r="F12" s="50"/>
      <c r="G12" s="2"/>
      <c r="H12" s="47"/>
      <c r="I12" s="50"/>
      <c r="J12" s="2"/>
      <c r="K12" s="47"/>
      <c r="L12" s="50"/>
      <c r="M12" s="2"/>
      <c r="N12" s="47"/>
      <c r="O12" s="50"/>
      <c r="P12" s="2"/>
      <c r="Q12" s="1"/>
      <c r="R12" s="2"/>
      <c r="S12" s="39"/>
      <c r="T12" s="47"/>
      <c r="U12" s="50"/>
      <c r="V12" s="2"/>
      <c r="W12" s="47"/>
      <c r="X12" s="50"/>
      <c r="Y12" s="2"/>
      <c r="Z12" s="47"/>
      <c r="AA12" s="50"/>
      <c r="AB12" s="2"/>
      <c r="AC12" s="47">
        <f t="shared" si="0"/>
        <v>0</v>
      </c>
      <c r="AD12" s="50">
        <f t="shared" si="0"/>
        <v>0</v>
      </c>
      <c r="AE12" s="48">
        <f>SUM(AC12:AD12)</f>
        <v>0</v>
      </c>
      <c r="AH12" s="49"/>
    </row>
    <row r="13" spans="1:31" s="10" customFormat="1" ht="12.75">
      <c r="A13" s="10" t="s">
        <v>23</v>
      </c>
      <c r="B13" s="4"/>
      <c r="C13" s="5"/>
      <c r="D13" s="5"/>
      <c r="E13" s="4"/>
      <c r="F13" s="5"/>
      <c r="G13" s="5"/>
      <c r="H13" s="4"/>
      <c r="I13" s="5"/>
      <c r="J13" s="5"/>
      <c r="K13" s="4"/>
      <c r="L13" s="5"/>
      <c r="M13" s="5"/>
      <c r="N13" s="4"/>
      <c r="O13" s="5"/>
      <c r="P13" s="5"/>
      <c r="Q13" s="4"/>
      <c r="R13" s="5"/>
      <c r="S13" s="52"/>
      <c r="T13" s="4"/>
      <c r="U13" s="5"/>
      <c r="V13" s="5"/>
      <c r="W13" s="4"/>
      <c r="X13" s="5"/>
      <c r="Y13" s="5"/>
      <c r="Z13" s="4"/>
      <c r="AA13" s="5"/>
      <c r="AB13" s="5"/>
      <c r="AC13" s="4">
        <f t="shared" si="0"/>
        <v>0</v>
      </c>
      <c r="AD13" s="5">
        <f t="shared" si="0"/>
        <v>0</v>
      </c>
      <c r="AE13" s="5">
        <f>SUM(AC13:AD13)</f>
        <v>0</v>
      </c>
    </row>
    <row r="14" spans="1:31" s="10" customFormat="1" ht="12.75">
      <c r="A14" s="12" t="s">
        <v>24</v>
      </c>
      <c r="B14" s="6"/>
      <c r="C14" s="7"/>
      <c r="D14" s="7"/>
      <c r="E14" s="6"/>
      <c r="F14" s="7"/>
      <c r="G14" s="7"/>
      <c r="H14" s="6"/>
      <c r="I14" s="7"/>
      <c r="J14" s="7"/>
      <c r="K14" s="6"/>
      <c r="L14" s="7"/>
      <c r="M14" s="7"/>
      <c r="N14" s="6"/>
      <c r="O14" s="7"/>
      <c r="P14" s="7"/>
      <c r="Q14" s="6"/>
      <c r="R14" s="7"/>
      <c r="S14" s="54"/>
      <c r="T14" s="6"/>
      <c r="U14" s="7"/>
      <c r="V14" s="7"/>
      <c r="W14" s="6"/>
      <c r="X14" s="7"/>
      <c r="Y14" s="7"/>
      <c r="Z14" s="6"/>
      <c r="AA14" s="7"/>
      <c r="AB14" s="7"/>
      <c r="AC14" s="6"/>
      <c r="AD14" s="7"/>
      <c r="AE14" s="7"/>
    </row>
    <row r="15" spans="1:34" ht="12.75">
      <c r="A15" s="13" t="s">
        <v>19</v>
      </c>
      <c r="B15" s="47"/>
      <c r="C15" s="48"/>
      <c r="D15" s="2"/>
      <c r="E15" s="47"/>
      <c r="F15" s="48"/>
      <c r="G15" s="2"/>
      <c r="H15" s="47"/>
      <c r="I15" s="48"/>
      <c r="J15" s="2"/>
      <c r="K15" s="47"/>
      <c r="L15" s="48"/>
      <c r="M15" s="2"/>
      <c r="N15" s="47"/>
      <c r="O15" s="48"/>
      <c r="P15" s="2"/>
      <c r="Q15" s="1"/>
      <c r="R15" s="2"/>
      <c r="S15" s="39"/>
      <c r="T15" s="47"/>
      <c r="U15" s="48"/>
      <c r="V15" s="2"/>
      <c r="W15" s="47"/>
      <c r="X15" s="48"/>
      <c r="Y15" s="2"/>
      <c r="Z15" s="47"/>
      <c r="AA15" s="48"/>
      <c r="AB15" s="2"/>
      <c r="AC15" s="47">
        <f aca="true" t="shared" si="1" ref="AC15:AD19">SUM(Z15,W15,T15,Q15,N15,K15,H15,E15,B15)</f>
        <v>0</v>
      </c>
      <c r="AD15" s="48">
        <f t="shared" si="1"/>
        <v>0</v>
      </c>
      <c r="AE15" s="48">
        <f>SUM(AC15:AD15)</f>
        <v>0</v>
      </c>
      <c r="AH15" s="49"/>
    </row>
    <row r="16" spans="1:34" ht="12.75">
      <c r="A16" s="13" t="s">
        <v>20</v>
      </c>
      <c r="B16" s="47"/>
      <c r="C16" s="50"/>
      <c r="D16" s="2"/>
      <c r="E16" s="47"/>
      <c r="F16" s="50"/>
      <c r="G16" s="2"/>
      <c r="H16" s="47"/>
      <c r="I16" s="50"/>
      <c r="J16" s="2"/>
      <c r="K16" s="47"/>
      <c r="L16" s="50"/>
      <c r="M16" s="2"/>
      <c r="N16" s="47"/>
      <c r="O16" s="50"/>
      <c r="P16" s="2"/>
      <c r="Q16" s="1"/>
      <c r="R16" s="2"/>
      <c r="S16" s="39"/>
      <c r="T16" s="47"/>
      <c r="U16" s="50"/>
      <c r="V16" s="2"/>
      <c r="W16" s="47"/>
      <c r="X16" s="50"/>
      <c r="Y16" s="2"/>
      <c r="Z16" s="47"/>
      <c r="AA16" s="50"/>
      <c r="AB16" s="2"/>
      <c r="AC16" s="47">
        <f t="shared" si="1"/>
        <v>0</v>
      </c>
      <c r="AD16" s="50">
        <f t="shared" si="1"/>
        <v>0</v>
      </c>
      <c r="AE16" s="48">
        <f>SUM(AC16:AD16)</f>
        <v>0</v>
      </c>
      <c r="AH16" s="49"/>
    </row>
    <row r="17" spans="1:34" ht="12.75">
      <c r="A17" s="13" t="s">
        <v>21</v>
      </c>
      <c r="B17" s="47"/>
      <c r="C17" s="50"/>
      <c r="D17" s="2"/>
      <c r="E17" s="47"/>
      <c r="F17" s="50"/>
      <c r="G17" s="2"/>
      <c r="H17" s="47"/>
      <c r="I17" s="50"/>
      <c r="J17" s="2"/>
      <c r="K17" s="47"/>
      <c r="L17" s="50"/>
      <c r="M17" s="2"/>
      <c r="N17" s="47"/>
      <c r="O17" s="50"/>
      <c r="P17" s="2"/>
      <c r="Q17" s="1"/>
      <c r="R17" s="2"/>
      <c r="S17" s="39"/>
      <c r="T17" s="47"/>
      <c r="U17" s="50"/>
      <c r="V17" s="2"/>
      <c r="W17" s="47"/>
      <c r="X17" s="50"/>
      <c r="Y17" s="2"/>
      <c r="Z17" s="47"/>
      <c r="AA17" s="50"/>
      <c r="AB17" s="2"/>
      <c r="AC17" s="47">
        <f t="shared" si="1"/>
        <v>0</v>
      </c>
      <c r="AD17" s="50">
        <f t="shared" si="1"/>
        <v>0</v>
      </c>
      <c r="AE17" s="48">
        <f>SUM(AC17:AD17)</f>
        <v>0</v>
      </c>
      <c r="AH17" s="49"/>
    </row>
    <row r="18" spans="1:34" ht="12.75">
      <c r="A18" s="13" t="s">
        <v>22</v>
      </c>
      <c r="B18" s="47"/>
      <c r="C18" s="50"/>
      <c r="D18" s="2"/>
      <c r="E18" s="47"/>
      <c r="F18" s="50"/>
      <c r="G18" s="2"/>
      <c r="H18" s="47"/>
      <c r="I18" s="50"/>
      <c r="J18" s="2"/>
      <c r="K18" s="47"/>
      <c r="L18" s="50"/>
      <c r="M18" s="2"/>
      <c r="N18" s="47"/>
      <c r="O18" s="50"/>
      <c r="P18" s="2"/>
      <c r="Q18" s="1"/>
      <c r="R18" s="2"/>
      <c r="S18" s="39"/>
      <c r="T18" s="47"/>
      <c r="U18" s="50"/>
      <c r="V18" s="2"/>
      <c r="W18" s="47"/>
      <c r="X18" s="50"/>
      <c r="Y18" s="2"/>
      <c r="Z18" s="47"/>
      <c r="AA18" s="50"/>
      <c r="AB18" s="2"/>
      <c r="AC18" s="47">
        <f t="shared" si="1"/>
        <v>0</v>
      </c>
      <c r="AD18" s="50">
        <f t="shared" si="1"/>
        <v>0</v>
      </c>
      <c r="AE18" s="48">
        <f>SUM(AC18:AD18)</f>
        <v>0</v>
      </c>
      <c r="AH18" s="49"/>
    </row>
    <row r="19" spans="1:31" s="10" customFormat="1" ht="12.75">
      <c r="A19" s="10" t="s">
        <v>23</v>
      </c>
      <c r="B19" s="4"/>
      <c r="C19" s="5"/>
      <c r="D19" s="5"/>
      <c r="E19" s="4"/>
      <c r="F19" s="5"/>
      <c r="G19" s="5"/>
      <c r="H19" s="4"/>
      <c r="I19" s="5"/>
      <c r="J19" s="5"/>
      <c r="K19" s="4"/>
      <c r="L19" s="5"/>
      <c r="M19" s="5"/>
      <c r="N19" s="4"/>
      <c r="O19" s="5"/>
      <c r="P19" s="5"/>
      <c r="Q19" s="4"/>
      <c r="R19" s="5"/>
      <c r="S19" s="52"/>
      <c r="T19" s="4"/>
      <c r="U19" s="5"/>
      <c r="V19" s="5"/>
      <c r="W19" s="4"/>
      <c r="X19" s="5"/>
      <c r="Y19" s="5"/>
      <c r="Z19" s="4"/>
      <c r="AA19" s="5"/>
      <c r="AB19" s="5"/>
      <c r="AC19" s="4">
        <f t="shared" si="1"/>
        <v>0</v>
      </c>
      <c r="AD19" s="5">
        <f t="shared" si="1"/>
        <v>0</v>
      </c>
      <c r="AE19" s="5">
        <f>SUM(AC19:AD19)</f>
        <v>0</v>
      </c>
    </row>
    <row r="20" spans="1:31" s="10" customFormat="1" ht="12.75">
      <c r="A20" s="12" t="s">
        <v>25</v>
      </c>
      <c r="B20" s="6"/>
      <c r="C20" s="7"/>
      <c r="D20" s="7"/>
      <c r="E20" s="6"/>
      <c r="F20" s="7"/>
      <c r="G20" s="7"/>
      <c r="H20" s="6"/>
      <c r="I20" s="7"/>
      <c r="J20" s="7"/>
      <c r="K20" s="6"/>
      <c r="L20" s="7"/>
      <c r="M20" s="7"/>
      <c r="N20" s="6"/>
      <c r="O20" s="7"/>
      <c r="P20" s="7"/>
      <c r="Q20" s="6"/>
      <c r="R20" s="7"/>
      <c r="S20" s="54"/>
      <c r="T20" s="6"/>
      <c r="U20" s="7"/>
      <c r="V20" s="7"/>
      <c r="W20" s="6"/>
      <c r="X20" s="7"/>
      <c r="Y20" s="7"/>
      <c r="Z20" s="6"/>
      <c r="AA20" s="7"/>
      <c r="AB20" s="7"/>
      <c r="AC20" s="6"/>
      <c r="AD20" s="7"/>
      <c r="AE20" s="7"/>
    </row>
    <row r="21" spans="1:34" ht="12.75">
      <c r="A21" s="13" t="s">
        <v>19</v>
      </c>
      <c r="B21" s="47"/>
      <c r="C21" s="48"/>
      <c r="D21" s="2"/>
      <c r="E21" s="47"/>
      <c r="F21" s="48"/>
      <c r="G21" s="2"/>
      <c r="H21" s="47"/>
      <c r="I21" s="48"/>
      <c r="J21" s="2"/>
      <c r="K21" s="47"/>
      <c r="L21" s="48"/>
      <c r="M21" s="2"/>
      <c r="N21" s="47"/>
      <c r="O21" s="48"/>
      <c r="P21" s="2"/>
      <c r="Q21" s="1"/>
      <c r="R21" s="2"/>
      <c r="S21" s="39"/>
      <c r="T21" s="47"/>
      <c r="U21" s="48"/>
      <c r="V21" s="2"/>
      <c r="W21" s="47"/>
      <c r="X21" s="48"/>
      <c r="Y21" s="2"/>
      <c r="Z21" s="47"/>
      <c r="AA21" s="48"/>
      <c r="AB21" s="2"/>
      <c r="AC21" s="47">
        <f aca="true" t="shared" si="2" ref="AC21:AD25">SUM(Z21,W21,T21,Q21,N21,K21,H21,E21,B21)</f>
        <v>0</v>
      </c>
      <c r="AD21" s="48">
        <f t="shared" si="2"/>
        <v>0</v>
      </c>
      <c r="AE21" s="48">
        <f>SUM(AC21:AD21)</f>
        <v>0</v>
      </c>
      <c r="AH21" s="49"/>
    </row>
    <row r="22" spans="1:34" ht="12.75">
      <c r="A22" s="13" t="s">
        <v>20</v>
      </c>
      <c r="B22" s="47"/>
      <c r="C22" s="50"/>
      <c r="D22" s="2"/>
      <c r="E22" s="47"/>
      <c r="F22" s="50"/>
      <c r="G22" s="2"/>
      <c r="H22" s="47"/>
      <c r="I22" s="50"/>
      <c r="J22" s="2"/>
      <c r="K22" s="47"/>
      <c r="L22" s="50"/>
      <c r="M22" s="2"/>
      <c r="N22" s="47"/>
      <c r="O22" s="50"/>
      <c r="P22" s="2"/>
      <c r="Q22" s="1"/>
      <c r="R22" s="2"/>
      <c r="S22" s="39"/>
      <c r="T22" s="47"/>
      <c r="U22" s="50"/>
      <c r="V22" s="2"/>
      <c r="W22" s="47"/>
      <c r="X22" s="50"/>
      <c r="Y22" s="2"/>
      <c r="Z22" s="47"/>
      <c r="AA22" s="50"/>
      <c r="AB22" s="2"/>
      <c r="AC22" s="47">
        <f t="shared" si="2"/>
        <v>0</v>
      </c>
      <c r="AD22" s="50">
        <f t="shared" si="2"/>
        <v>0</v>
      </c>
      <c r="AE22" s="48">
        <f>SUM(AC22:AD22)</f>
        <v>0</v>
      </c>
      <c r="AH22" s="49"/>
    </row>
    <row r="23" spans="1:34" ht="12.75">
      <c r="A23" s="13" t="s">
        <v>22</v>
      </c>
      <c r="B23" s="47"/>
      <c r="C23" s="50"/>
      <c r="D23" s="2"/>
      <c r="E23" s="47"/>
      <c r="F23" s="50"/>
      <c r="G23" s="2"/>
      <c r="H23" s="47"/>
      <c r="I23" s="50"/>
      <c r="J23" s="2"/>
      <c r="K23" s="47"/>
      <c r="L23" s="50"/>
      <c r="M23" s="2"/>
      <c r="N23" s="47"/>
      <c r="O23" s="50"/>
      <c r="P23" s="2"/>
      <c r="Q23" s="1"/>
      <c r="R23" s="2"/>
      <c r="S23" s="39"/>
      <c r="T23" s="47"/>
      <c r="U23" s="50"/>
      <c r="V23" s="2"/>
      <c r="W23" s="47"/>
      <c r="X23" s="50"/>
      <c r="Y23" s="2"/>
      <c r="Z23" s="47"/>
      <c r="AA23" s="50"/>
      <c r="AB23" s="2"/>
      <c r="AC23" s="47">
        <f t="shared" si="2"/>
        <v>0</v>
      </c>
      <c r="AD23" s="50">
        <f t="shared" si="2"/>
        <v>0</v>
      </c>
      <c r="AE23" s="48">
        <f>SUM(AC23:AD23)</f>
        <v>0</v>
      </c>
      <c r="AH23" s="49"/>
    </row>
    <row r="24" spans="1:34" ht="12.75">
      <c r="A24" s="13" t="s">
        <v>37</v>
      </c>
      <c r="B24" s="47"/>
      <c r="C24" s="50"/>
      <c r="D24" s="2"/>
      <c r="E24" s="47"/>
      <c r="F24" s="50"/>
      <c r="G24" s="2"/>
      <c r="H24" s="47"/>
      <c r="I24" s="50"/>
      <c r="J24" s="2"/>
      <c r="K24" s="47"/>
      <c r="L24" s="50"/>
      <c r="M24" s="2"/>
      <c r="N24" s="47"/>
      <c r="O24" s="50"/>
      <c r="P24" s="2"/>
      <c r="Q24" s="1"/>
      <c r="R24" s="2"/>
      <c r="S24" s="39"/>
      <c r="T24" s="47"/>
      <c r="U24" s="50"/>
      <c r="V24" s="2"/>
      <c r="W24" s="47"/>
      <c r="X24" s="50"/>
      <c r="Y24" s="2"/>
      <c r="Z24" s="47"/>
      <c r="AA24" s="50"/>
      <c r="AB24" s="2"/>
      <c r="AC24" s="47">
        <f t="shared" si="2"/>
        <v>0</v>
      </c>
      <c r="AD24" s="50">
        <f t="shared" si="2"/>
        <v>0</v>
      </c>
      <c r="AE24" s="48">
        <f>SUM(AC24:AD24)</f>
        <v>0</v>
      </c>
      <c r="AH24" s="49"/>
    </row>
    <row r="25" spans="1:31" s="10" customFormat="1" ht="12.75">
      <c r="A25" s="10" t="s">
        <v>23</v>
      </c>
      <c r="B25" s="4"/>
      <c r="C25" s="5"/>
      <c r="D25" s="5"/>
      <c r="E25" s="4"/>
      <c r="F25" s="5"/>
      <c r="G25" s="5"/>
      <c r="H25" s="4"/>
      <c r="I25" s="5"/>
      <c r="J25" s="5"/>
      <c r="K25" s="4"/>
      <c r="L25" s="5"/>
      <c r="M25" s="5"/>
      <c r="N25" s="4"/>
      <c r="O25" s="5"/>
      <c r="P25" s="5"/>
      <c r="Q25" s="4"/>
      <c r="R25" s="5"/>
      <c r="S25" s="52"/>
      <c r="T25" s="4"/>
      <c r="U25" s="5"/>
      <c r="V25" s="5"/>
      <c r="W25" s="4"/>
      <c r="X25" s="5"/>
      <c r="Y25" s="5"/>
      <c r="Z25" s="4"/>
      <c r="AA25" s="5"/>
      <c r="AB25" s="5"/>
      <c r="AC25" s="4">
        <f t="shared" si="2"/>
        <v>0</v>
      </c>
      <c r="AD25" s="5">
        <f t="shared" si="2"/>
        <v>0</v>
      </c>
      <c r="AE25" s="5">
        <f>SUM(AC25:AD25)</f>
        <v>0</v>
      </c>
    </row>
    <row r="26" spans="1:31" s="10" customFormat="1" ht="12.75">
      <c r="A26" s="12" t="s">
        <v>26</v>
      </c>
      <c r="B26" s="6"/>
      <c r="C26" s="7"/>
      <c r="D26" s="7"/>
      <c r="E26" s="6"/>
      <c r="F26" s="7"/>
      <c r="G26" s="7"/>
      <c r="H26" s="6"/>
      <c r="I26" s="7"/>
      <c r="J26" s="7"/>
      <c r="K26" s="6"/>
      <c r="L26" s="7"/>
      <c r="M26" s="7"/>
      <c r="N26" s="6"/>
      <c r="O26" s="7"/>
      <c r="P26" s="7"/>
      <c r="Q26" s="6"/>
      <c r="R26" s="7"/>
      <c r="S26" s="54"/>
      <c r="T26" s="6"/>
      <c r="U26" s="7"/>
      <c r="V26" s="7"/>
      <c r="W26" s="6"/>
      <c r="X26" s="7"/>
      <c r="Y26" s="7"/>
      <c r="Z26" s="6"/>
      <c r="AA26" s="7"/>
      <c r="AB26" s="7"/>
      <c r="AC26" s="6"/>
      <c r="AD26" s="7"/>
      <c r="AE26" s="7"/>
    </row>
    <row r="27" spans="1:34" ht="12.75">
      <c r="A27" s="13" t="s">
        <v>19</v>
      </c>
      <c r="B27" s="47"/>
      <c r="C27" s="48"/>
      <c r="D27" s="2"/>
      <c r="E27" s="47"/>
      <c r="F27" s="48"/>
      <c r="G27" s="2"/>
      <c r="H27" s="47"/>
      <c r="I27" s="48"/>
      <c r="J27" s="2"/>
      <c r="K27" s="47"/>
      <c r="L27" s="48"/>
      <c r="M27" s="2"/>
      <c r="N27" s="47"/>
      <c r="O27" s="48"/>
      <c r="P27" s="2"/>
      <c r="Q27" s="1"/>
      <c r="R27" s="2"/>
      <c r="S27" s="39"/>
      <c r="T27" s="47"/>
      <c r="U27" s="48"/>
      <c r="V27" s="2"/>
      <c r="W27" s="47"/>
      <c r="X27" s="48"/>
      <c r="Y27" s="2"/>
      <c r="Z27" s="47"/>
      <c r="AA27" s="48"/>
      <c r="AB27" s="2"/>
      <c r="AC27" s="47">
        <f aca="true" t="shared" si="3" ref="AC27:AD31">SUM(Z27,W27,T27,Q27,N27,K27,H27,E27,B27)</f>
        <v>0</v>
      </c>
      <c r="AD27" s="48">
        <f t="shared" si="3"/>
        <v>0</v>
      </c>
      <c r="AE27" s="48">
        <f>SUM(AC27:AD27)</f>
        <v>0</v>
      </c>
      <c r="AH27" s="49"/>
    </row>
    <row r="28" spans="1:34" ht="12.75">
      <c r="A28" s="13" t="s">
        <v>20</v>
      </c>
      <c r="B28" s="47"/>
      <c r="C28" s="50"/>
      <c r="D28" s="2"/>
      <c r="E28" s="47"/>
      <c r="F28" s="50"/>
      <c r="G28" s="2"/>
      <c r="H28" s="47"/>
      <c r="I28" s="50"/>
      <c r="J28" s="2"/>
      <c r="K28" s="47"/>
      <c r="L28" s="50"/>
      <c r="M28" s="2"/>
      <c r="N28" s="47"/>
      <c r="O28" s="50"/>
      <c r="P28" s="2"/>
      <c r="Q28" s="1"/>
      <c r="R28" s="2"/>
      <c r="S28" s="39"/>
      <c r="T28" s="47"/>
      <c r="U28" s="50"/>
      <c r="V28" s="2"/>
      <c r="W28" s="47"/>
      <c r="X28" s="50"/>
      <c r="Y28" s="2"/>
      <c r="Z28" s="47"/>
      <c r="AA28" s="50"/>
      <c r="AB28" s="2"/>
      <c r="AC28" s="47">
        <f t="shared" si="3"/>
        <v>0</v>
      </c>
      <c r="AD28" s="50">
        <f t="shared" si="3"/>
        <v>0</v>
      </c>
      <c r="AE28" s="48">
        <f>SUM(AC28:AD28)</f>
        <v>0</v>
      </c>
      <c r="AH28" s="49"/>
    </row>
    <row r="29" spans="1:34" ht="12.75">
      <c r="A29" s="13" t="s">
        <v>21</v>
      </c>
      <c r="B29" s="47"/>
      <c r="C29" s="50"/>
      <c r="D29" s="2"/>
      <c r="E29" s="47"/>
      <c r="F29" s="50"/>
      <c r="G29" s="2"/>
      <c r="H29" s="47"/>
      <c r="I29" s="50"/>
      <c r="J29" s="2"/>
      <c r="K29" s="47"/>
      <c r="L29" s="50"/>
      <c r="M29" s="2"/>
      <c r="N29" s="47"/>
      <c r="O29" s="50"/>
      <c r="P29" s="2"/>
      <c r="Q29" s="1"/>
      <c r="R29" s="2"/>
      <c r="S29" s="39"/>
      <c r="T29" s="47"/>
      <c r="U29" s="50"/>
      <c r="V29" s="2"/>
      <c r="W29" s="47"/>
      <c r="X29" s="50"/>
      <c r="Y29" s="2"/>
      <c r="Z29" s="47"/>
      <c r="AA29" s="50"/>
      <c r="AB29" s="2"/>
      <c r="AC29" s="47">
        <f t="shared" si="3"/>
        <v>0</v>
      </c>
      <c r="AD29" s="50">
        <f t="shared" si="3"/>
        <v>0</v>
      </c>
      <c r="AE29" s="48">
        <f>SUM(AC29:AD29)</f>
        <v>0</v>
      </c>
      <c r="AH29" s="49"/>
    </row>
    <row r="30" spans="1:34" ht="12.75">
      <c r="A30" s="13" t="s">
        <v>22</v>
      </c>
      <c r="B30" s="47"/>
      <c r="C30" s="50"/>
      <c r="D30" s="2"/>
      <c r="E30" s="47"/>
      <c r="F30" s="50"/>
      <c r="G30" s="2"/>
      <c r="H30" s="47"/>
      <c r="I30" s="50"/>
      <c r="J30" s="2"/>
      <c r="K30" s="47"/>
      <c r="L30" s="50"/>
      <c r="M30" s="2"/>
      <c r="N30" s="47"/>
      <c r="O30" s="50"/>
      <c r="P30" s="2"/>
      <c r="Q30" s="1"/>
      <c r="R30" s="2"/>
      <c r="S30" s="39"/>
      <c r="T30" s="47"/>
      <c r="U30" s="50"/>
      <c r="V30" s="2"/>
      <c r="W30" s="47"/>
      <c r="X30" s="50"/>
      <c r="Y30" s="2"/>
      <c r="Z30" s="47"/>
      <c r="AA30" s="50"/>
      <c r="AB30" s="2"/>
      <c r="AC30" s="47">
        <f t="shared" si="3"/>
        <v>0</v>
      </c>
      <c r="AD30" s="50">
        <f t="shared" si="3"/>
        <v>0</v>
      </c>
      <c r="AE30" s="48">
        <f>SUM(AC30:AD30)</f>
        <v>0</v>
      </c>
      <c r="AH30" s="49"/>
    </row>
    <row r="31" spans="1:31" s="10" customFormat="1" ht="12.75">
      <c r="A31" s="10" t="s">
        <v>23</v>
      </c>
      <c r="B31" s="4"/>
      <c r="C31" s="5"/>
      <c r="D31" s="5"/>
      <c r="E31" s="4"/>
      <c r="F31" s="5"/>
      <c r="G31" s="5"/>
      <c r="H31" s="4"/>
      <c r="I31" s="5"/>
      <c r="J31" s="5"/>
      <c r="K31" s="4"/>
      <c r="L31" s="5"/>
      <c r="M31" s="5"/>
      <c r="N31" s="4"/>
      <c r="O31" s="5"/>
      <c r="P31" s="5"/>
      <c r="Q31" s="4"/>
      <c r="R31" s="5"/>
      <c r="S31" s="52"/>
      <c r="T31" s="4"/>
      <c r="U31" s="5"/>
      <c r="V31" s="5"/>
      <c r="W31" s="4"/>
      <c r="X31" s="5"/>
      <c r="Y31" s="5"/>
      <c r="Z31" s="4"/>
      <c r="AA31" s="5"/>
      <c r="AB31" s="5"/>
      <c r="AC31" s="4">
        <f t="shared" si="3"/>
        <v>0</v>
      </c>
      <c r="AD31" s="5">
        <f t="shared" si="3"/>
        <v>0</v>
      </c>
      <c r="AE31" s="5">
        <f>SUM(AC31:AD31)</f>
        <v>0</v>
      </c>
    </row>
    <row r="32" spans="1:31" s="10" customFormat="1" ht="12.75">
      <c r="A32" s="12" t="s">
        <v>27</v>
      </c>
      <c r="B32" s="6"/>
      <c r="C32" s="7"/>
      <c r="D32" s="7"/>
      <c r="E32" s="6"/>
      <c r="F32" s="7"/>
      <c r="G32" s="7"/>
      <c r="H32" s="6"/>
      <c r="I32" s="7"/>
      <c r="J32" s="7"/>
      <c r="K32" s="6"/>
      <c r="L32" s="7"/>
      <c r="M32" s="7"/>
      <c r="N32" s="6"/>
      <c r="O32" s="7"/>
      <c r="P32" s="7"/>
      <c r="Q32" s="6"/>
      <c r="R32" s="7"/>
      <c r="S32" s="54"/>
      <c r="T32" s="6"/>
      <c r="U32" s="7"/>
      <c r="V32" s="7"/>
      <c r="W32" s="6"/>
      <c r="X32" s="7"/>
      <c r="Y32" s="7"/>
      <c r="Z32" s="6"/>
      <c r="AA32" s="7"/>
      <c r="AB32" s="7"/>
      <c r="AC32" s="6"/>
      <c r="AD32" s="7"/>
      <c r="AE32" s="7"/>
    </row>
    <row r="33" spans="1:34" ht="12.75">
      <c r="A33" s="13" t="s">
        <v>19</v>
      </c>
      <c r="B33" s="47"/>
      <c r="C33" s="48"/>
      <c r="D33" s="2"/>
      <c r="E33" s="47"/>
      <c r="F33" s="48"/>
      <c r="G33" s="2"/>
      <c r="H33" s="47"/>
      <c r="I33" s="48"/>
      <c r="J33" s="2"/>
      <c r="K33" s="47"/>
      <c r="L33" s="48"/>
      <c r="M33" s="2"/>
      <c r="N33" s="47"/>
      <c r="O33" s="48"/>
      <c r="P33" s="2"/>
      <c r="Q33" s="1"/>
      <c r="R33" s="2"/>
      <c r="S33" s="39"/>
      <c r="T33" s="47"/>
      <c r="U33" s="48"/>
      <c r="V33" s="2"/>
      <c r="W33" s="47"/>
      <c r="X33" s="48"/>
      <c r="Y33" s="2"/>
      <c r="Z33" s="47"/>
      <c r="AA33" s="48"/>
      <c r="AB33" s="2"/>
      <c r="AC33" s="47">
        <f aca="true" t="shared" si="4" ref="AC33:AD37">SUM(Z33,W33,T33,Q33,N33,K33,H33,E33,B33)</f>
        <v>0</v>
      </c>
      <c r="AD33" s="48">
        <f t="shared" si="4"/>
        <v>0</v>
      </c>
      <c r="AE33" s="48">
        <f>SUM(AC33:AD33)</f>
        <v>0</v>
      </c>
      <c r="AH33" s="49"/>
    </row>
    <row r="34" spans="1:34" ht="12.75">
      <c r="A34" s="13" t="s">
        <v>20</v>
      </c>
      <c r="B34" s="47"/>
      <c r="C34" s="50"/>
      <c r="D34" s="2"/>
      <c r="E34" s="47"/>
      <c r="F34" s="50"/>
      <c r="G34" s="2"/>
      <c r="H34" s="47"/>
      <c r="I34" s="50"/>
      <c r="J34" s="2"/>
      <c r="K34" s="47"/>
      <c r="L34" s="50"/>
      <c r="M34" s="2"/>
      <c r="N34" s="47"/>
      <c r="O34" s="50"/>
      <c r="P34" s="2"/>
      <c r="Q34" s="1"/>
      <c r="R34" s="2"/>
      <c r="S34" s="39"/>
      <c r="T34" s="47"/>
      <c r="U34" s="50"/>
      <c r="V34" s="2"/>
      <c r="W34" s="47"/>
      <c r="X34" s="50"/>
      <c r="Y34" s="2"/>
      <c r="Z34" s="47"/>
      <c r="AA34" s="50"/>
      <c r="AB34" s="2"/>
      <c r="AC34" s="47">
        <f t="shared" si="4"/>
        <v>0</v>
      </c>
      <c r="AD34" s="50">
        <f t="shared" si="4"/>
        <v>0</v>
      </c>
      <c r="AE34" s="48">
        <f>SUM(AC34:AD34)</f>
        <v>0</v>
      </c>
      <c r="AH34" s="49"/>
    </row>
    <row r="35" spans="1:34" ht="12.75">
      <c r="A35" s="13" t="s">
        <v>21</v>
      </c>
      <c r="B35" s="47"/>
      <c r="C35" s="50"/>
      <c r="D35" s="2"/>
      <c r="E35" s="47"/>
      <c r="F35" s="50"/>
      <c r="G35" s="2"/>
      <c r="H35" s="47"/>
      <c r="I35" s="50"/>
      <c r="J35" s="2"/>
      <c r="K35" s="47"/>
      <c r="L35" s="50"/>
      <c r="M35" s="2"/>
      <c r="N35" s="47"/>
      <c r="O35" s="50"/>
      <c r="P35" s="2"/>
      <c r="Q35" s="1"/>
      <c r="R35" s="2"/>
      <c r="S35" s="39"/>
      <c r="T35" s="47"/>
      <c r="U35" s="50"/>
      <c r="V35" s="2"/>
      <c r="W35" s="47"/>
      <c r="X35" s="50"/>
      <c r="Y35" s="2"/>
      <c r="Z35" s="47"/>
      <c r="AA35" s="50"/>
      <c r="AB35" s="2"/>
      <c r="AC35" s="47">
        <f t="shared" si="4"/>
        <v>0</v>
      </c>
      <c r="AD35" s="50">
        <f t="shared" si="4"/>
        <v>0</v>
      </c>
      <c r="AE35" s="48">
        <f>SUM(AC35:AD35)</f>
        <v>0</v>
      </c>
      <c r="AH35" s="49"/>
    </row>
    <row r="36" spans="1:34" ht="12.75">
      <c r="A36" s="13" t="s">
        <v>22</v>
      </c>
      <c r="B36" s="47"/>
      <c r="C36" s="50"/>
      <c r="D36" s="2"/>
      <c r="E36" s="47"/>
      <c r="F36" s="50"/>
      <c r="G36" s="2"/>
      <c r="H36" s="47"/>
      <c r="I36" s="50"/>
      <c r="J36" s="2"/>
      <c r="K36" s="47"/>
      <c r="L36" s="50"/>
      <c r="M36" s="2"/>
      <c r="N36" s="47"/>
      <c r="O36" s="50"/>
      <c r="P36" s="2"/>
      <c r="Q36" s="1"/>
      <c r="R36" s="2"/>
      <c r="S36" s="39"/>
      <c r="T36" s="47"/>
      <c r="U36" s="50"/>
      <c r="V36" s="2"/>
      <c r="W36" s="47"/>
      <c r="X36" s="50"/>
      <c r="Y36" s="2"/>
      <c r="Z36" s="47"/>
      <c r="AA36" s="50"/>
      <c r="AB36" s="2"/>
      <c r="AC36" s="47">
        <f t="shared" si="4"/>
        <v>0</v>
      </c>
      <c r="AD36" s="50">
        <f t="shared" si="4"/>
        <v>0</v>
      </c>
      <c r="AE36" s="48">
        <f>SUM(AC36:AD36)</f>
        <v>0</v>
      </c>
      <c r="AH36" s="49"/>
    </row>
    <row r="37" spans="1:31" s="10" customFormat="1" ht="12.75">
      <c r="A37" s="10" t="s">
        <v>23</v>
      </c>
      <c r="B37" s="4"/>
      <c r="C37" s="5"/>
      <c r="D37" s="5"/>
      <c r="E37" s="4"/>
      <c r="F37" s="5"/>
      <c r="G37" s="5"/>
      <c r="H37" s="4"/>
      <c r="I37" s="5"/>
      <c r="J37" s="5"/>
      <c r="K37" s="4"/>
      <c r="L37" s="5"/>
      <c r="M37" s="5"/>
      <c r="N37" s="4"/>
      <c r="O37" s="5"/>
      <c r="P37" s="5"/>
      <c r="Q37" s="4"/>
      <c r="R37" s="5"/>
      <c r="S37" s="52"/>
      <c r="T37" s="4"/>
      <c r="U37" s="5"/>
      <c r="V37" s="5"/>
      <c r="W37" s="4"/>
      <c r="X37" s="5"/>
      <c r="Y37" s="5"/>
      <c r="Z37" s="4"/>
      <c r="AA37" s="5"/>
      <c r="AB37" s="5"/>
      <c r="AC37" s="4">
        <f t="shared" si="4"/>
        <v>0</v>
      </c>
      <c r="AD37" s="5">
        <f t="shared" si="4"/>
        <v>0</v>
      </c>
      <c r="AE37" s="5">
        <f>SUM(AC37:AD37)</f>
        <v>0</v>
      </c>
    </row>
    <row r="38" spans="1:31" s="10" customFormat="1" ht="12.75">
      <c r="A38" s="12" t="s">
        <v>29</v>
      </c>
      <c r="B38" s="6"/>
      <c r="C38" s="7"/>
      <c r="D38" s="7"/>
      <c r="E38" s="6"/>
      <c r="F38" s="7"/>
      <c r="G38" s="7"/>
      <c r="H38" s="6"/>
      <c r="I38" s="7"/>
      <c r="J38" s="7"/>
      <c r="K38" s="6"/>
      <c r="L38" s="7"/>
      <c r="M38" s="7"/>
      <c r="N38" s="6"/>
      <c r="O38" s="7"/>
      <c r="P38" s="7"/>
      <c r="Q38" s="6"/>
      <c r="R38" s="7"/>
      <c r="S38" s="54"/>
      <c r="T38" s="6"/>
      <c r="U38" s="7"/>
      <c r="V38" s="7"/>
      <c r="W38" s="6"/>
      <c r="X38" s="7"/>
      <c r="Y38" s="7"/>
      <c r="Z38" s="6"/>
      <c r="AA38" s="7"/>
      <c r="AB38" s="7"/>
      <c r="AC38" s="6"/>
      <c r="AD38" s="7"/>
      <c r="AE38" s="7"/>
    </row>
    <row r="39" spans="1:34" ht="12.75">
      <c r="A39" s="13" t="s">
        <v>19</v>
      </c>
      <c r="B39" s="47"/>
      <c r="C39" s="48"/>
      <c r="D39" s="2"/>
      <c r="E39" s="47"/>
      <c r="F39" s="48"/>
      <c r="G39" s="2"/>
      <c r="H39" s="47"/>
      <c r="I39" s="48"/>
      <c r="J39" s="2"/>
      <c r="K39" s="47"/>
      <c r="L39" s="48"/>
      <c r="M39" s="2"/>
      <c r="N39" s="47"/>
      <c r="O39" s="48"/>
      <c r="P39" s="2"/>
      <c r="Q39" s="1"/>
      <c r="R39" s="2"/>
      <c r="S39" s="39"/>
      <c r="T39" s="47"/>
      <c r="U39" s="48"/>
      <c r="V39" s="2"/>
      <c r="W39" s="47"/>
      <c r="X39" s="48"/>
      <c r="Y39" s="2"/>
      <c r="Z39" s="47"/>
      <c r="AA39" s="48"/>
      <c r="AB39" s="2"/>
      <c r="AC39" s="47">
        <f aca="true" t="shared" si="5" ref="AC39:AD43">SUM(Z39,W39,T39,Q39,N39,K39,H39,E39,B39)</f>
        <v>0</v>
      </c>
      <c r="AD39" s="48">
        <f t="shared" si="5"/>
        <v>0</v>
      </c>
      <c r="AE39" s="48">
        <f>SUM(AC39:AD39)</f>
        <v>0</v>
      </c>
      <c r="AH39" s="49"/>
    </row>
    <row r="40" spans="1:34" ht="12.75">
      <c r="A40" s="13" t="s">
        <v>20</v>
      </c>
      <c r="B40" s="47"/>
      <c r="C40" s="50"/>
      <c r="D40" s="2"/>
      <c r="E40" s="47"/>
      <c r="F40" s="50"/>
      <c r="G40" s="2"/>
      <c r="H40" s="47"/>
      <c r="I40" s="50"/>
      <c r="J40" s="2"/>
      <c r="K40" s="47"/>
      <c r="L40" s="50"/>
      <c r="M40" s="2"/>
      <c r="N40" s="47"/>
      <c r="O40" s="50"/>
      <c r="P40" s="2"/>
      <c r="Q40" s="1"/>
      <c r="R40" s="2"/>
      <c r="S40" s="39"/>
      <c r="T40" s="47"/>
      <c r="U40" s="50"/>
      <c r="V40" s="2"/>
      <c r="W40" s="47"/>
      <c r="X40" s="50"/>
      <c r="Y40" s="2"/>
      <c r="Z40" s="47"/>
      <c r="AA40" s="50"/>
      <c r="AB40" s="2"/>
      <c r="AC40" s="47">
        <f t="shared" si="5"/>
        <v>0</v>
      </c>
      <c r="AD40" s="50">
        <f t="shared" si="5"/>
        <v>0</v>
      </c>
      <c r="AE40" s="48">
        <f>SUM(AC40:AD40)</f>
        <v>0</v>
      </c>
      <c r="AH40" s="49"/>
    </row>
    <row r="41" spans="1:34" ht="12.75">
      <c r="A41" s="13" t="s">
        <v>21</v>
      </c>
      <c r="B41" s="47"/>
      <c r="C41" s="50"/>
      <c r="D41" s="2"/>
      <c r="E41" s="47"/>
      <c r="F41" s="50"/>
      <c r="G41" s="2"/>
      <c r="H41" s="47"/>
      <c r="I41" s="50"/>
      <c r="J41" s="2"/>
      <c r="K41" s="47"/>
      <c r="L41" s="50"/>
      <c r="M41" s="2"/>
      <c r="N41" s="47"/>
      <c r="O41" s="50"/>
      <c r="P41" s="2"/>
      <c r="Q41" s="1"/>
      <c r="R41" s="2"/>
      <c r="S41" s="39"/>
      <c r="T41" s="47"/>
      <c r="U41" s="50"/>
      <c r="V41" s="2"/>
      <c r="W41" s="47"/>
      <c r="X41" s="50"/>
      <c r="Y41" s="2"/>
      <c r="Z41" s="47"/>
      <c r="AA41" s="50"/>
      <c r="AB41" s="2"/>
      <c r="AC41" s="47">
        <f t="shared" si="5"/>
        <v>0</v>
      </c>
      <c r="AD41" s="50">
        <f t="shared" si="5"/>
        <v>0</v>
      </c>
      <c r="AE41" s="48">
        <f>SUM(AC41:AD41)</f>
        <v>0</v>
      </c>
      <c r="AH41" s="49"/>
    </row>
    <row r="42" spans="1:34" ht="12.75">
      <c r="A42" s="13" t="s">
        <v>22</v>
      </c>
      <c r="B42" s="47"/>
      <c r="C42" s="50"/>
      <c r="D42" s="2"/>
      <c r="E42" s="47"/>
      <c r="F42" s="50"/>
      <c r="G42" s="2"/>
      <c r="H42" s="47"/>
      <c r="I42" s="50"/>
      <c r="J42" s="2"/>
      <c r="K42" s="47"/>
      <c r="L42" s="50"/>
      <c r="M42" s="2"/>
      <c r="N42" s="47"/>
      <c r="O42" s="50"/>
      <c r="P42" s="2"/>
      <c r="Q42" s="1"/>
      <c r="R42" s="2"/>
      <c r="S42" s="39"/>
      <c r="T42" s="47"/>
      <c r="U42" s="50"/>
      <c r="V42" s="2"/>
      <c r="W42" s="47"/>
      <c r="X42" s="50"/>
      <c r="Y42" s="2"/>
      <c r="Z42" s="47"/>
      <c r="AA42" s="50"/>
      <c r="AB42" s="2"/>
      <c r="AC42" s="47">
        <f t="shared" si="5"/>
        <v>0</v>
      </c>
      <c r="AD42" s="50">
        <f t="shared" si="5"/>
        <v>0</v>
      </c>
      <c r="AE42" s="48">
        <f>SUM(AC42:AD42)</f>
        <v>0</v>
      </c>
      <c r="AH42" s="49"/>
    </row>
    <row r="43" spans="1:31" s="10" customFormat="1" ht="12.75">
      <c r="A43" s="10" t="s">
        <v>23</v>
      </c>
      <c r="B43" s="4"/>
      <c r="C43" s="5"/>
      <c r="D43" s="5"/>
      <c r="E43" s="4"/>
      <c r="F43" s="5"/>
      <c r="G43" s="5"/>
      <c r="H43" s="4"/>
      <c r="I43" s="5"/>
      <c r="J43" s="5"/>
      <c r="K43" s="4"/>
      <c r="L43" s="5"/>
      <c r="M43" s="5"/>
      <c r="N43" s="4"/>
      <c r="O43" s="5"/>
      <c r="P43" s="5"/>
      <c r="Q43" s="4"/>
      <c r="R43" s="5"/>
      <c r="S43" s="52"/>
      <c r="T43" s="4"/>
      <c r="U43" s="5"/>
      <c r="V43" s="5"/>
      <c r="W43" s="4"/>
      <c r="X43" s="5"/>
      <c r="Y43" s="5"/>
      <c r="Z43" s="4"/>
      <c r="AA43" s="5"/>
      <c r="AB43" s="5"/>
      <c r="AC43" s="4">
        <f t="shared" si="5"/>
        <v>0</v>
      </c>
      <c r="AD43" s="5">
        <f t="shared" si="5"/>
        <v>0</v>
      </c>
      <c r="AE43" s="5">
        <f>SUM(AC43:AD43)</f>
        <v>0</v>
      </c>
    </row>
    <row r="44" spans="1:31" s="13" customFormat="1" ht="12.75">
      <c r="A44" s="15" t="s">
        <v>30</v>
      </c>
      <c r="B44" s="59"/>
      <c r="C44" s="60"/>
      <c r="D44" s="9"/>
      <c r="E44" s="59"/>
      <c r="F44" s="60"/>
      <c r="G44" s="9"/>
      <c r="H44" s="59"/>
      <c r="I44" s="60"/>
      <c r="J44" s="9"/>
      <c r="K44" s="59"/>
      <c r="L44" s="60"/>
      <c r="M44" s="9"/>
      <c r="N44" s="59"/>
      <c r="O44" s="60"/>
      <c r="P44" s="9"/>
      <c r="Q44" s="8"/>
      <c r="R44" s="9"/>
      <c r="S44" s="58"/>
      <c r="T44" s="59"/>
      <c r="U44" s="60"/>
      <c r="V44" s="9"/>
      <c r="W44" s="59"/>
      <c r="X44" s="60"/>
      <c r="Y44" s="9"/>
      <c r="Z44" s="59"/>
      <c r="AA44" s="60"/>
      <c r="AB44" s="9"/>
      <c r="AC44" s="59"/>
      <c r="AD44" s="60"/>
      <c r="AE44" s="60"/>
    </row>
    <row r="45" spans="1:34" ht="12.75">
      <c r="A45" s="13" t="s">
        <v>19</v>
      </c>
      <c r="B45" s="47">
        <f>SUM(B39,B33,B27,B21,B15,B9)</f>
        <v>0</v>
      </c>
      <c r="C45" s="48">
        <f aca="true" t="shared" si="6" ref="C45:AB45">SUM(C39,C33,C27,C21,C15,C9)</f>
        <v>0</v>
      </c>
      <c r="D45" s="2">
        <f t="shared" si="6"/>
        <v>0</v>
      </c>
      <c r="E45" s="47">
        <f t="shared" si="6"/>
        <v>0</v>
      </c>
      <c r="F45" s="48">
        <f t="shared" si="6"/>
        <v>0</v>
      </c>
      <c r="G45" s="2">
        <f t="shared" si="6"/>
        <v>0</v>
      </c>
      <c r="H45" s="47">
        <f t="shared" si="6"/>
        <v>0</v>
      </c>
      <c r="I45" s="48">
        <f t="shared" si="6"/>
        <v>0</v>
      </c>
      <c r="J45" s="2">
        <f t="shared" si="6"/>
        <v>0</v>
      </c>
      <c r="K45" s="47">
        <f t="shared" si="6"/>
        <v>0</v>
      </c>
      <c r="L45" s="48">
        <f t="shared" si="6"/>
        <v>0</v>
      </c>
      <c r="M45" s="2">
        <f t="shared" si="6"/>
        <v>0</v>
      </c>
      <c r="N45" s="47">
        <f t="shared" si="6"/>
        <v>0</v>
      </c>
      <c r="O45" s="48">
        <f t="shared" si="6"/>
        <v>0</v>
      </c>
      <c r="P45" s="2">
        <f t="shared" si="6"/>
        <v>0</v>
      </c>
      <c r="Q45" s="1">
        <f t="shared" si="6"/>
        <v>0</v>
      </c>
      <c r="R45" s="2">
        <f t="shared" si="6"/>
        <v>0</v>
      </c>
      <c r="S45" s="39">
        <f t="shared" si="6"/>
        <v>0</v>
      </c>
      <c r="T45" s="47">
        <f t="shared" si="6"/>
        <v>0</v>
      </c>
      <c r="U45" s="48">
        <f t="shared" si="6"/>
        <v>0</v>
      </c>
      <c r="V45" s="2">
        <f t="shared" si="6"/>
        <v>0</v>
      </c>
      <c r="W45" s="47">
        <f t="shared" si="6"/>
        <v>0</v>
      </c>
      <c r="X45" s="48">
        <f t="shared" si="6"/>
        <v>0</v>
      </c>
      <c r="Y45" s="2">
        <f t="shared" si="6"/>
        <v>0</v>
      </c>
      <c r="Z45" s="47">
        <f t="shared" si="6"/>
        <v>0</v>
      </c>
      <c r="AA45" s="48">
        <f t="shared" si="6"/>
        <v>0</v>
      </c>
      <c r="AB45" s="2">
        <f t="shared" si="6"/>
        <v>0</v>
      </c>
      <c r="AC45" s="47">
        <f aca="true" t="shared" si="7" ref="AC45:AC50">SUM(Z45,W45,T45,Q45,N45,K45,H45,E45,B45)</f>
        <v>0</v>
      </c>
      <c r="AD45" s="48">
        <f aca="true" t="shared" si="8" ref="AD45:AD50">SUM(AA45,X45,U45,R45,O45,L45,I45,F45,C45)</f>
        <v>0</v>
      </c>
      <c r="AE45" s="48">
        <f aca="true" t="shared" si="9" ref="AE45:AE50">SUM(AC45:AD45)</f>
        <v>0</v>
      </c>
      <c r="AH45" s="49"/>
    </row>
    <row r="46" spans="1:34" ht="12.75">
      <c r="A46" s="13" t="s">
        <v>20</v>
      </c>
      <c r="B46" s="47">
        <f>SUM(B40,B34,B28,B22,B16,B10)</f>
        <v>0</v>
      </c>
      <c r="C46" s="50">
        <f aca="true" t="shared" si="10" ref="C46:AB46">SUM(C40,C34,C28,C22,C16,C10)</f>
        <v>0</v>
      </c>
      <c r="D46" s="2">
        <f t="shared" si="10"/>
        <v>0</v>
      </c>
      <c r="E46" s="47">
        <f t="shared" si="10"/>
        <v>0</v>
      </c>
      <c r="F46" s="50">
        <f t="shared" si="10"/>
        <v>0</v>
      </c>
      <c r="G46" s="2">
        <f t="shared" si="10"/>
        <v>0</v>
      </c>
      <c r="H46" s="47">
        <f t="shared" si="10"/>
        <v>0</v>
      </c>
      <c r="I46" s="50">
        <f t="shared" si="10"/>
        <v>0</v>
      </c>
      <c r="J46" s="2">
        <f t="shared" si="10"/>
        <v>0</v>
      </c>
      <c r="K46" s="47">
        <f t="shared" si="10"/>
        <v>0</v>
      </c>
      <c r="L46" s="50">
        <f t="shared" si="10"/>
        <v>0</v>
      </c>
      <c r="M46" s="2">
        <f t="shared" si="10"/>
        <v>0</v>
      </c>
      <c r="N46" s="47">
        <f t="shared" si="10"/>
        <v>0</v>
      </c>
      <c r="O46" s="50">
        <f t="shared" si="10"/>
        <v>0</v>
      </c>
      <c r="P46" s="2">
        <f t="shared" si="10"/>
        <v>0</v>
      </c>
      <c r="Q46" s="1">
        <f t="shared" si="10"/>
        <v>0</v>
      </c>
      <c r="R46" s="2">
        <f t="shared" si="10"/>
        <v>0</v>
      </c>
      <c r="S46" s="39">
        <f t="shared" si="10"/>
        <v>0</v>
      </c>
      <c r="T46" s="47">
        <f t="shared" si="10"/>
        <v>0</v>
      </c>
      <c r="U46" s="50">
        <f t="shared" si="10"/>
        <v>0</v>
      </c>
      <c r="V46" s="2">
        <f t="shared" si="10"/>
        <v>0</v>
      </c>
      <c r="W46" s="47">
        <f t="shared" si="10"/>
        <v>0</v>
      </c>
      <c r="X46" s="50">
        <f t="shared" si="10"/>
        <v>0</v>
      </c>
      <c r="Y46" s="2">
        <f t="shared" si="10"/>
        <v>0</v>
      </c>
      <c r="Z46" s="47">
        <f t="shared" si="10"/>
        <v>0</v>
      </c>
      <c r="AA46" s="50">
        <f t="shared" si="10"/>
        <v>0</v>
      </c>
      <c r="AB46" s="2">
        <f t="shared" si="10"/>
        <v>0</v>
      </c>
      <c r="AC46" s="47">
        <f t="shared" si="7"/>
        <v>0</v>
      </c>
      <c r="AD46" s="50">
        <f t="shared" si="8"/>
        <v>0</v>
      </c>
      <c r="AE46" s="48">
        <f t="shared" si="9"/>
        <v>0</v>
      </c>
      <c r="AH46" s="49"/>
    </row>
    <row r="47" spans="1:34" ht="12.75">
      <c r="A47" s="13" t="s">
        <v>21</v>
      </c>
      <c r="B47" s="47">
        <f>SUM(B11,B17,B29,B35,B41)</f>
        <v>0</v>
      </c>
      <c r="C47" s="50">
        <f aca="true" t="shared" si="11" ref="C47:AB47">SUM(C11,C17,C29,C35,C41)</f>
        <v>0</v>
      </c>
      <c r="D47" s="2">
        <f t="shared" si="11"/>
        <v>0</v>
      </c>
      <c r="E47" s="47">
        <f t="shared" si="11"/>
        <v>0</v>
      </c>
      <c r="F47" s="50">
        <f t="shared" si="11"/>
        <v>0</v>
      </c>
      <c r="G47" s="2">
        <f t="shared" si="11"/>
        <v>0</v>
      </c>
      <c r="H47" s="47">
        <f t="shared" si="11"/>
        <v>0</v>
      </c>
      <c r="I47" s="50">
        <f t="shared" si="11"/>
        <v>0</v>
      </c>
      <c r="J47" s="2">
        <f t="shared" si="11"/>
        <v>0</v>
      </c>
      <c r="K47" s="47">
        <f t="shared" si="11"/>
        <v>0</v>
      </c>
      <c r="L47" s="50">
        <f t="shared" si="11"/>
        <v>0</v>
      </c>
      <c r="M47" s="2">
        <f t="shared" si="11"/>
        <v>0</v>
      </c>
      <c r="N47" s="47">
        <f t="shared" si="11"/>
        <v>0</v>
      </c>
      <c r="O47" s="50">
        <f t="shared" si="11"/>
        <v>0</v>
      </c>
      <c r="P47" s="2">
        <f t="shared" si="11"/>
        <v>0</v>
      </c>
      <c r="Q47" s="1">
        <f t="shared" si="11"/>
        <v>0</v>
      </c>
      <c r="R47" s="2">
        <f t="shared" si="11"/>
        <v>0</v>
      </c>
      <c r="S47" s="39">
        <f t="shared" si="11"/>
        <v>0</v>
      </c>
      <c r="T47" s="47">
        <f t="shared" si="11"/>
        <v>0</v>
      </c>
      <c r="U47" s="50">
        <f t="shared" si="11"/>
        <v>0</v>
      </c>
      <c r="V47" s="2">
        <f t="shared" si="11"/>
        <v>0</v>
      </c>
      <c r="W47" s="47">
        <f t="shared" si="11"/>
        <v>0</v>
      </c>
      <c r="X47" s="50">
        <f t="shared" si="11"/>
        <v>0</v>
      </c>
      <c r="Y47" s="2">
        <f t="shared" si="11"/>
        <v>0</v>
      </c>
      <c r="Z47" s="47">
        <f t="shared" si="11"/>
        <v>0</v>
      </c>
      <c r="AA47" s="50">
        <f t="shared" si="11"/>
        <v>0</v>
      </c>
      <c r="AB47" s="2">
        <f t="shared" si="11"/>
        <v>0</v>
      </c>
      <c r="AC47" s="47">
        <f t="shared" si="7"/>
        <v>0</v>
      </c>
      <c r="AD47" s="50">
        <f t="shared" si="8"/>
        <v>0</v>
      </c>
      <c r="AE47" s="48">
        <f t="shared" si="9"/>
        <v>0</v>
      </c>
      <c r="AH47" s="49"/>
    </row>
    <row r="48" spans="1:34" ht="12.75">
      <c r="A48" s="13" t="s">
        <v>22</v>
      </c>
      <c r="B48" s="47">
        <f>SUM(B12,B18,B23,B30,B36,B42)</f>
        <v>0</v>
      </c>
      <c r="C48" s="50">
        <f aca="true" t="shared" si="12" ref="C48:AB48">SUM(C12,C18,C23,C30,C36,C42)</f>
        <v>0</v>
      </c>
      <c r="D48" s="2">
        <f t="shared" si="12"/>
        <v>0</v>
      </c>
      <c r="E48" s="47">
        <f t="shared" si="12"/>
        <v>0</v>
      </c>
      <c r="F48" s="50">
        <f t="shared" si="12"/>
        <v>0</v>
      </c>
      <c r="G48" s="2">
        <f t="shared" si="12"/>
        <v>0</v>
      </c>
      <c r="H48" s="47">
        <f t="shared" si="12"/>
        <v>0</v>
      </c>
      <c r="I48" s="50">
        <f t="shared" si="12"/>
        <v>0</v>
      </c>
      <c r="J48" s="2">
        <f t="shared" si="12"/>
        <v>0</v>
      </c>
      <c r="K48" s="47">
        <f t="shared" si="12"/>
        <v>0</v>
      </c>
      <c r="L48" s="50">
        <f t="shared" si="12"/>
        <v>0</v>
      </c>
      <c r="M48" s="2">
        <f t="shared" si="12"/>
        <v>0</v>
      </c>
      <c r="N48" s="47">
        <f t="shared" si="12"/>
        <v>0</v>
      </c>
      <c r="O48" s="50">
        <f t="shared" si="12"/>
        <v>0</v>
      </c>
      <c r="P48" s="2">
        <f t="shared" si="12"/>
        <v>0</v>
      </c>
      <c r="Q48" s="1">
        <f t="shared" si="12"/>
        <v>0</v>
      </c>
      <c r="R48" s="2">
        <f t="shared" si="12"/>
        <v>0</v>
      </c>
      <c r="S48" s="39">
        <f t="shared" si="12"/>
        <v>0</v>
      </c>
      <c r="T48" s="47">
        <f t="shared" si="12"/>
        <v>0</v>
      </c>
      <c r="U48" s="50">
        <f t="shared" si="12"/>
        <v>0</v>
      </c>
      <c r="V48" s="2">
        <f t="shared" si="12"/>
        <v>0</v>
      </c>
      <c r="W48" s="47">
        <f t="shared" si="12"/>
        <v>0</v>
      </c>
      <c r="X48" s="50">
        <f t="shared" si="12"/>
        <v>0</v>
      </c>
      <c r="Y48" s="2">
        <f t="shared" si="12"/>
        <v>0</v>
      </c>
      <c r="Z48" s="47">
        <f t="shared" si="12"/>
        <v>0</v>
      </c>
      <c r="AA48" s="50">
        <f t="shared" si="12"/>
        <v>0</v>
      </c>
      <c r="AB48" s="2">
        <f t="shared" si="12"/>
        <v>0</v>
      </c>
      <c r="AC48" s="47">
        <f t="shared" si="7"/>
        <v>0</v>
      </c>
      <c r="AD48" s="50">
        <f t="shared" si="8"/>
        <v>0</v>
      </c>
      <c r="AE48" s="48">
        <f t="shared" si="9"/>
        <v>0</v>
      </c>
      <c r="AH48" s="49"/>
    </row>
    <row r="49" spans="1:34" ht="12.75">
      <c r="A49" s="13" t="s">
        <v>37</v>
      </c>
      <c r="B49" s="47">
        <f>SUM(B24)</f>
        <v>0</v>
      </c>
      <c r="C49" s="50">
        <f aca="true" t="shared" si="13" ref="C49:AB49">SUM(C24)</f>
        <v>0</v>
      </c>
      <c r="D49" s="2">
        <f t="shared" si="13"/>
        <v>0</v>
      </c>
      <c r="E49" s="47">
        <f t="shared" si="13"/>
        <v>0</v>
      </c>
      <c r="F49" s="50">
        <f t="shared" si="13"/>
        <v>0</v>
      </c>
      <c r="G49" s="2">
        <f t="shared" si="13"/>
        <v>0</v>
      </c>
      <c r="H49" s="47">
        <f t="shared" si="13"/>
        <v>0</v>
      </c>
      <c r="I49" s="50">
        <f t="shared" si="13"/>
        <v>0</v>
      </c>
      <c r="J49" s="2">
        <f t="shared" si="13"/>
        <v>0</v>
      </c>
      <c r="K49" s="47">
        <f t="shared" si="13"/>
        <v>0</v>
      </c>
      <c r="L49" s="50">
        <f t="shared" si="13"/>
        <v>0</v>
      </c>
      <c r="M49" s="2">
        <f t="shared" si="13"/>
        <v>0</v>
      </c>
      <c r="N49" s="47">
        <f t="shared" si="13"/>
        <v>0</v>
      </c>
      <c r="O49" s="50">
        <f t="shared" si="13"/>
        <v>0</v>
      </c>
      <c r="P49" s="2">
        <f t="shared" si="13"/>
        <v>0</v>
      </c>
      <c r="Q49" s="1">
        <f t="shared" si="13"/>
        <v>0</v>
      </c>
      <c r="R49" s="2">
        <f t="shared" si="13"/>
        <v>0</v>
      </c>
      <c r="S49" s="39">
        <f t="shared" si="13"/>
        <v>0</v>
      </c>
      <c r="T49" s="47">
        <f t="shared" si="13"/>
        <v>0</v>
      </c>
      <c r="U49" s="50">
        <f t="shared" si="13"/>
        <v>0</v>
      </c>
      <c r="V49" s="2">
        <f t="shared" si="13"/>
        <v>0</v>
      </c>
      <c r="W49" s="47">
        <f t="shared" si="13"/>
        <v>0</v>
      </c>
      <c r="X49" s="50">
        <f t="shared" si="13"/>
        <v>0</v>
      </c>
      <c r="Y49" s="2">
        <f t="shared" si="13"/>
        <v>0</v>
      </c>
      <c r="Z49" s="47">
        <f t="shared" si="13"/>
        <v>0</v>
      </c>
      <c r="AA49" s="50">
        <f t="shared" si="13"/>
        <v>0</v>
      </c>
      <c r="AB49" s="2">
        <f t="shared" si="13"/>
        <v>0</v>
      </c>
      <c r="AC49" s="47">
        <f t="shared" si="7"/>
        <v>0</v>
      </c>
      <c r="AD49" s="50">
        <f t="shared" si="8"/>
        <v>0</v>
      </c>
      <c r="AE49" s="48">
        <f t="shared" si="9"/>
        <v>0</v>
      </c>
      <c r="AH49" s="49"/>
    </row>
    <row r="50" spans="1:31" s="10" customFormat="1" ht="12.75">
      <c r="A50" s="10" t="s">
        <v>11</v>
      </c>
      <c r="B50" s="4">
        <f>SUM(B45:B49)</f>
        <v>0</v>
      </c>
      <c r="C50" s="5">
        <f aca="true" t="shared" si="14" ref="C50:AB50">SUM(C45:C49)</f>
        <v>0</v>
      </c>
      <c r="D50" s="5">
        <f t="shared" si="14"/>
        <v>0</v>
      </c>
      <c r="E50" s="4">
        <f t="shared" si="14"/>
        <v>0</v>
      </c>
      <c r="F50" s="5">
        <f t="shared" si="14"/>
        <v>0</v>
      </c>
      <c r="G50" s="5">
        <f t="shared" si="14"/>
        <v>0</v>
      </c>
      <c r="H50" s="4">
        <f t="shared" si="14"/>
        <v>0</v>
      </c>
      <c r="I50" s="5">
        <f t="shared" si="14"/>
        <v>0</v>
      </c>
      <c r="J50" s="5">
        <f t="shared" si="14"/>
        <v>0</v>
      </c>
      <c r="K50" s="4">
        <f t="shared" si="14"/>
        <v>0</v>
      </c>
      <c r="L50" s="5">
        <f t="shared" si="14"/>
        <v>0</v>
      </c>
      <c r="M50" s="5">
        <f t="shared" si="14"/>
        <v>0</v>
      </c>
      <c r="N50" s="4">
        <f t="shared" si="14"/>
        <v>0</v>
      </c>
      <c r="O50" s="5">
        <f t="shared" si="14"/>
        <v>0</v>
      </c>
      <c r="P50" s="5">
        <f t="shared" si="14"/>
        <v>0</v>
      </c>
      <c r="Q50" s="4">
        <f t="shared" si="14"/>
        <v>0</v>
      </c>
      <c r="R50" s="5">
        <f t="shared" si="14"/>
        <v>0</v>
      </c>
      <c r="S50" s="52">
        <f t="shared" si="14"/>
        <v>0</v>
      </c>
      <c r="T50" s="4">
        <f t="shared" si="14"/>
        <v>0</v>
      </c>
      <c r="U50" s="5">
        <f t="shared" si="14"/>
        <v>0</v>
      </c>
      <c r="V50" s="5">
        <f t="shared" si="14"/>
        <v>0</v>
      </c>
      <c r="W50" s="4">
        <f t="shared" si="14"/>
        <v>0</v>
      </c>
      <c r="X50" s="5">
        <f t="shared" si="14"/>
        <v>0</v>
      </c>
      <c r="Y50" s="5">
        <f t="shared" si="14"/>
        <v>0</v>
      </c>
      <c r="Z50" s="4">
        <f t="shared" si="14"/>
        <v>0</v>
      </c>
      <c r="AA50" s="5">
        <f t="shared" si="14"/>
        <v>0</v>
      </c>
      <c r="AB50" s="5">
        <f t="shared" si="14"/>
        <v>0</v>
      </c>
      <c r="AC50" s="4">
        <f t="shared" si="7"/>
        <v>0</v>
      </c>
      <c r="AD50" s="5">
        <f t="shared" si="8"/>
        <v>0</v>
      </c>
      <c r="AE50" s="5">
        <f t="shared" si="9"/>
        <v>0</v>
      </c>
    </row>
    <row r="51" ht="12.75">
      <c r="AH51" s="49"/>
    </row>
    <row r="52" ht="12.75">
      <c r="AH52" s="49"/>
    </row>
    <row r="53" ht="12.75">
      <c r="AH53" s="49"/>
    </row>
    <row r="54" ht="12.75">
      <c r="AH54" s="49"/>
    </row>
    <row r="55" ht="12.75">
      <c r="AH55" s="49"/>
    </row>
    <row r="56" ht="12.75">
      <c r="AH56" s="49"/>
    </row>
    <row r="57" ht="12.75">
      <c r="AH57" s="49"/>
    </row>
    <row r="58" ht="12.75">
      <c r="AH58" s="49"/>
    </row>
    <row r="59" ht="12.75">
      <c r="AH59" s="49"/>
    </row>
    <row r="60" ht="12.75">
      <c r="AH60" s="49"/>
    </row>
    <row r="61" ht="12.75">
      <c r="AH61" s="49"/>
    </row>
    <row r="62" ht="12.75">
      <c r="AH62" s="49"/>
    </row>
    <row r="63" ht="12.75">
      <c r="AH63" s="49"/>
    </row>
    <row r="68" ht="12.75">
      <c r="AH68" s="49"/>
    </row>
    <row r="69" ht="12.75">
      <c r="AH69" s="49"/>
    </row>
    <row r="70" ht="12.75">
      <c r="AH70" s="49"/>
    </row>
  </sheetData>
  <sheetProtection/>
  <mergeCells count="20">
    <mergeCell ref="A2:AE2"/>
    <mergeCell ref="A3:AE3"/>
    <mergeCell ref="Z5:AB5"/>
    <mergeCell ref="AC5:AE5"/>
    <mergeCell ref="Q5:S5"/>
    <mergeCell ref="N5:P5"/>
    <mergeCell ref="B5:D5"/>
    <mergeCell ref="E5:G5"/>
    <mergeCell ref="H5:J5"/>
    <mergeCell ref="K5:M5"/>
    <mergeCell ref="Q6:S6"/>
    <mergeCell ref="N6:P6"/>
    <mergeCell ref="T5:V5"/>
    <mergeCell ref="W5:Y5"/>
    <mergeCell ref="B6:D6"/>
    <mergeCell ref="E6:G6"/>
    <mergeCell ref="H6:J6"/>
    <mergeCell ref="K6:M6"/>
    <mergeCell ref="T6:V6"/>
    <mergeCell ref="W6:Y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97"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54"/>
  <sheetViews>
    <sheetView zoomScalePageLayoutView="0" workbookViewId="0" topLeftCell="A1">
      <selection activeCell="A53" sqref="A53"/>
    </sheetView>
  </sheetViews>
  <sheetFormatPr defaultColWidth="9.140625" defaultRowHeight="12.75"/>
  <cols>
    <col min="1" max="1" width="26.28125" style="16" customWidth="1"/>
    <col min="2" max="2" width="8.00390625" style="14" customWidth="1"/>
    <col min="3" max="3" width="7.8515625" style="14" customWidth="1"/>
    <col min="4" max="4" width="8.421875" style="16" customWidth="1"/>
    <col min="5" max="5" width="5.7109375" style="14" customWidth="1"/>
    <col min="6" max="6" width="6.00390625" style="14" customWidth="1"/>
    <col min="7" max="7" width="6.00390625" style="16" customWidth="1"/>
    <col min="8" max="8" width="5.57421875" style="14" customWidth="1"/>
    <col min="9" max="9" width="5.28125" style="14" customWidth="1"/>
    <col min="10" max="10" width="5.421875" style="16" customWidth="1"/>
    <col min="11" max="12" width="7.140625" style="14" customWidth="1"/>
    <col min="13" max="13" width="7.140625" style="16" customWidth="1"/>
    <col min="14" max="14" width="6.00390625" style="14" customWidth="1"/>
    <col min="15" max="15" width="6.140625" style="14" customWidth="1"/>
    <col min="16" max="16" width="6.421875" style="16" customWidth="1"/>
    <col min="17" max="18" width="5.8515625" style="14" customWidth="1"/>
    <col min="19" max="19" width="5.8515625" style="16" customWidth="1"/>
    <col min="20" max="21" width="6.8515625" style="14" customWidth="1"/>
    <col min="22" max="22" width="6.8515625" style="16" customWidth="1"/>
    <col min="23" max="23" width="5.28125" style="14" customWidth="1"/>
    <col min="24" max="24" width="5.140625" style="14" customWidth="1"/>
    <col min="25" max="25" width="5.7109375" style="16" customWidth="1"/>
    <col min="26" max="27" width="5.8515625" style="14" customWidth="1"/>
    <col min="28" max="31" width="6.00390625" style="16" customWidth="1"/>
    <col min="32" max="32" width="8.140625" style="14" customWidth="1"/>
    <col min="33" max="33" width="7.8515625" style="14" customWidth="1"/>
    <col min="34" max="34" width="8.140625" style="16" customWidth="1"/>
    <col min="35" max="16384" width="9.140625" style="14" customWidth="1"/>
  </cols>
  <sheetData>
    <row r="1" ht="12.75">
      <c r="A1" s="17" t="s">
        <v>81</v>
      </c>
    </row>
    <row r="2" spans="1:34" ht="12.75">
      <c r="A2" s="145" t="s">
        <v>33</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row>
    <row r="3" spans="1:34" ht="12.75">
      <c r="A3" s="145" t="s">
        <v>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row>
    <row r="4" spans="1:34"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s="40" customFormat="1" ht="12.75">
      <c r="A5" s="113"/>
      <c r="B5" s="112" t="s">
        <v>2</v>
      </c>
      <c r="C5" s="111"/>
      <c r="D5" s="110"/>
      <c r="E5" s="112" t="s">
        <v>3</v>
      </c>
      <c r="F5" s="111"/>
      <c r="G5" s="110"/>
      <c r="H5" s="112" t="s">
        <v>4</v>
      </c>
      <c r="I5" s="111"/>
      <c r="J5" s="110"/>
      <c r="K5" s="112" t="s">
        <v>5</v>
      </c>
      <c r="L5" s="111"/>
      <c r="M5" s="110"/>
      <c r="N5" s="112" t="s">
        <v>6</v>
      </c>
      <c r="O5" s="111"/>
      <c r="P5" s="110"/>
      <c r="Q5" s="112" t="s">
        <v>7</v>
      </c>
      <c r="R5" s="111"/>
      <c r="S5" s="110"/>
      <c r="T5" s="112" t="s">
        <v>8</v>
      </c>
      <c r="U5" s="111"/>
      <c r="V5" s="110"/>
      <c r="W5" s="112" t="s">
        <v>34</v>
      </c>
      <c r="X5" s="111"/>
      <c r="Y5" s="110"/>
      <c r="Z5" s="112" t="s">
        <v>10</v>
      </c>
      <c r="AA5" s="111"/>
      <c r="AB5" s="110"/>
      <c r="AC5" s="146" t="s">
        <v>67</v>
      </c>
      <c r="AD5" s="147"/>
      <c r="AE5" s="148"/>
      <c r="AF5" s="112" t="s">
        <v>11</v>
      </c>
      <c r="AG5" s="111"/>
      <c r="AH5" s="110"/>
    </row>
    <row r="6" spans="1:34" s="95" customFormat="1" ht="12.75">
      <c r="A6" s="96"/>
      <c r="B6" s="109" t="s">
        <v>12</v>
      </c>
      <c r="C6" s="108"/>
      <c r="D6" s="108"/>
      <c r="E6" s="109" t="s">
        <v>12</v>
      </c>
      <c r="F6" s="108"/>
      <c r="G6" s="108"/>
      <c r="H6" s="109" t="s">
        <v>12</v>
      </c>
      <c r="I6" s="108"/>
      <c r="J6" s="108"/>
      <c r="K6" s="109" t="s">
        <v>12</v>
      </c>
      <c r="L6" s="108"/>
      <c r="M6" s="108"/>
      <c r="N6" s="109" t="s">
        <v>12</v>
      </c>
      <c r="O6" s="108"/>
      <c r="P6" s="108"/>
      <c r="Q6" s="109" t="s">
        <v>12</v>
      </c>
      <c r="R6" s="108"/>
      <c r="S6" s="108"/>
      <c r="T6" s="109" t="s">
        <v>13</v>
      </c>
      <c r="U6" s="108"/>
      <c r="V6" s="108"/>
      <c r="W6" s="107"/>
      <c r="X6" s="96"/>
      <c r="Y6" s="97"/>
      <c r="Z6" s="107"/>
      <c r="AA6" s="96"/>
      <c r="AB6" s="97"/>
      <c r="AC6" s="149" t="s">
        <v>66</v>
      </c>
      <c r="AD6" s="150"/>
      <c r="AE6" s="151"/>
      <c r="AF6" s="107"/>
      <c r="AG6" s="96"/>
      <c r="AH6" s="96"/>
    </row>
    <row r="7" spans="1:34" s="40" customFormat="1" ht="12.75">
      <c r="A7" s="106"/>
      <c r="B7" s="103" t="s">
        <v>15</v>
      </c>
      <c r="C7" s="102" t="s">
        <v>16</v>
      </c>
      <c r="D7" s="102" t="s">
        <v>17</v>
      </c>
      <c r="E7" s="103" t="s">
        <v>15</v>
      </c>
      <c r="F7" s="102" t="s">
        <v>16</v>
      </c>
      <c r="G7" s="102" t="s">
        <v>17</v>
      </c>
      <c r="H7" s="103" t="s">
        <v>15</v>
      </c>
      <c r="I7" s="102" t="s">
        <v>16</v>
      </c>
      <c r="J7" s="102" t="s">
        <v>17</v>
      </c>
      <c r="K7" s="103" t="s">
        <v>15</v>
      </c>
      <c r="L7" s="102" t="s">
        <v>16</v>
      </c>
      <c r="M7" s="102" t="s">
        <v>17</v>
      </c>
      <c r="N7" s="103" t="s">
        <v>15</v>
      </c>
      <c r="O7" s="102" t="s">
        <v>16</v>
      </c>
      <c r="P7" s="102" t="s">
        <v>17</v>
      </c>
      <c r="Q7" s="103" t="s">
        <v>15</v>
      </c>
      <c r="R7" s="102" t="s">
        <v>16</v>
      </c>
      <c r="S7" s="102" t="s">
        <v>17</v>
      </c>
      <c r="T7" s="103" t="s">
        <v>15</v>
      </c>
      <c r="U7" s="102" t="s">
        <v>16</v>
      </c>
      <c r="V7" s="102" t="s">
        <v>17</v>
      </c>
      <c r="W7" s="103" t="s">
        <v>15</v>
      </c>
      <c r="X7" s="102" t="s">
        <v>16</v>
      </c>
      <c r="Y7" s="102" t="s">
        <v>17</v>
      </c>
      <c r="Z7" s="103" t="s">
        <v>15</v>
      </c>
      <c r="AA7" s="102" t="s">
        <v>16</v>
      </c>
      <c r="AB7" s="102" t="s">
        <v>17</v>
      </c>
      <c r="AC7" s="105" t="s">
        <v>15</v>
      </c>
      <c r="AD7" s="102" t="s">
        <v>16</v>
      </c>
      <c r="AE7" s="104" t="s">
        <v>17</v>
      </c>
      <c r="AF7" s="103" t="s">
        <v>15</v>
      </c>
      <c r="AG7" s="102" t="s">
        <v>16</v>
      </c>
      <c r="AH7" s="102" t="s">
        <v>17</v>
      </c>
    </row>
    <row r="8" spans="1:34" s="40" customFormat="1" ht="12.75">
      <c r="A8" s="96"/>
      <c r="B8" s="98"/>
      <c r="C8" s="97"/>
      <c r="D8" s="97"/>
      <c r="E8" s="98"/>
      <c r="F8" s="97"/>
      <c r="G8" s="97"/>
      <c r="H8" s="98"/>
      <c r="I8" s="97"/>
      <c r="J8" s="97"/>
      <c r="K8" s="98"/>
      <c r="L8" s="97"/>
      <c r="M8" s="97"/>
      <c r="N8" s="98"/>
      <c r="O8" s="97"/>
      <c r="P8" s="97"/>
      <c r="Q8" s="98"/>
      <c r="R8" s="97"/>
      <c r="S8" s="97"/>
      <c r="T8" s="98"/>
      <c r="U8" s="97"/>
      <c r="V8" s="97"/>
      <c r="W8" s="98"/>
      <c r="X8" s="97"/>
      <c r="Y8" s="97"/>
      <c r="Z8" s="98"/>
      <c r="AA8" s="97"/>
      <c r="AB8" s="97"/>
      <c r="AC8" s="100"/>
      <c r="AD8" s="97"/>
      <c r="AE8" s="99"/>
      <c r="AF8" s="98"/>
      <c r="AG8" s="97"/>
      <c r="AH8" s="97"/>
    </row>
    <row r="9" spans="1:34" s="95" customFormat="1" ht="12.75">
      <c r="A9" s="101" t="s">
        <v>18</v>
      </c>
      <c r="B9" s="98"/>
      <c r="C9" s="97"/>
      <c r="D9" s="97"/>
      <c r="E9" s="98"/>
      <c r="F9" s="97"/>
      <c r="G9" s="97"/>
      <c r="H9" s="98"/>
      <c r="I9" s="97"/>
      <c r="J9" s="97"/>
      <c r="K9" s="98"/>
      <c r="L9" s="97"/>
      <c r="M9" s="97"/>
      <c r="N9" s="98"/>
      <c r="O9" s="97"/>
      <c r="P9" s="97"/>
      <c r="Q9" s="98"/>
      <c r="R9" s="97"/>
      <c r="S9" s="97"/>
      <c r="T9" s="98"/>
      <c r="U9" s="97"/>
      <c r="V9" s="97"/>
      <c r="W9" s="98"/>
      <c r="X9" s="97"/>
      <c r="Y9" s="97"/>
      <c r="Z9" s="98"/>
      <c r="AA9" s="97"/>
      <c r="AB9" s="97"/>
      <c r="AC9" s="100"/>
      <c r="AD9" s="97"/>
      <c r="AE9" s="99"/>
      <c r="AF9" s="98"/>
      <c r="AG9" s="97"/>
      <c r="AH9" s="97"/>
    </row>
    <row r="10" spans="1:34" ht="12.75">
      <c r="A10" s="13" t="s">
        <v>19</v>
      </c>
      <c r="B10" s="1">
        <v>1759</v>
      </c>
      <c r="C10" s="2">
        <v>1754</v>
      </c>
      <c r="D10" s="2">
        <v>3513</v>
      </c>
      <c r="E10" s="1">
        <v>194</v>
      </c>
      <c r="F10" s="2">
        <v>198</v>
      </c>
      <c r="G10" s="2">
        <v>392</v>
      </c>
      <c r="H10" s="1">
        <v>12</v>
      </c>
      <c r="I10" s="2">
        <v>8</v>
      </c>
      <c r="J10" s="2">
        <v>20</v>
      </c>
      <c r="K10" s="1">
        <v>2581</v>
      </c>
      <c r="L10" s="2">
        <v>2148</v>
      </c>
      <c r="M10" s="2">
        <v>4729</v>
      </c>
      <c r="N10" s="1">
        <v>55</v>
      </c>
      <c r="O10" s="2">
        <v>59</v>
      </c>
      <c r="P10" s="2">
        <v>114</v>
      </c>
      <c r="Q10" s="1">
        <v>1</v>
      </c>
      <c r="R10" s="2">
        <v>2</v>
      </c>
      <c r="S10" s="2">
        <v>3</v>
      </c>
      <c r="T10" s="1">
        <v>4659</v>
      </c>
      <c r="U10" s="2">
        <v>4953</v>
      </c>
      <c r="V10" s="2">
        <v>9612</v>
      </c>
      <c r="W10" s="1">
        <v>0</v>
      </c>
      <c r="X10" s="2">
        <v>0</v>
      </c>
      <c r="Y10" s="2">
        <v>0</v>
      </c>
      <c r="Z10" s="1">
        <v>59</v>
      </c>
      <c r="AA10" s="2">
        <v>91</v>
      </c>
      <c r="AB10" s="2">
        <v>150</v>
      </c>
      <c r="AC10" s="38">
        <v>46</v>
      </c>
      <c r="AD10" s="2">
        <v>124</v>
      </c>
      <c r="AE10" s="39">
        <v>170</v>
      </c>
      <c r="AF10" s="1">
        <f aca="true" t="shared" si="0" ref="AF10:AH14">SUM(AC10,Z10,W10,T10,Q10,N10,K10,H10,E10,B10)</f>
        <v>9366</v>
      </c>
      <c r="AG10" s="2">
        <f t="shared" si="0"/>
        <v>9337</v>
      </c>
      <c r="AH10" s="2">
        <f t="shared" si="0"/>
        <v>18703</v>
      </c>
    </row>
    <row r="11" spans="1:34" ht="12.75">
      <c r="A11" s="13" t="s">
        <v>20</v>
      </c>
      <c r="B11" s="1">
        <v>39710</v>
      </c>
      <c r="C11" s="3">
        <v>41914</v>
      </c>
      <c r="D11" s="2">
        <v>81624</v>
      </c>
      <c r="E11" s="1">
        <v>0</v>
      </c>
      <c r="F11" s="3">
        <v>0</v>
      </c>
      <c r="G11" s="2">
        <v>0</v>
      </c>
      <c r="H11" s="1">
        <v>265</v>
      </c>
      <c r="I11" s="3">
        <v>476</v>
      </c>
      <c r="J11" s="2">
        <v>741</v>
      </c>
      <c r="K11" s="1">
        <v>0</v>
      </c>
      <c r="L11" s="3">
        <v>0</v>
      </c>
      <c r="M11" s="2">
        <v>0</v>
      </c>
      <c r="N11" s="1">
        <v>0</v>
      </c>
      <c r="O11" s="3">
        <v>0</v>
      </c>
      <c r="P11" s="2">
        <v>0</v>
      </c>
      <c r="Q11" s="1">
        <v>0</v>
      </c>
      <c r="R11" s="3">
        <v>0</v>
      </c>
      <c r="S11" s="2">
        <v>0</v>
      </c>
      <c r="T11" s="1">
        <v>1</v>
      </c>
      <c r="U11" s="3">
        <v>182</v>
      </c>
      <c r="V11" s="2">
        <v>183</v>
      </c>
      <c r="W11" s="1">
        <v>60</v>
      </c>
      <c r="X11" s="3">
        <v>94</v>
      </c>
      <c r="Y11" s="2">
        <v>154</v>
      </c>
      <c r="Z11" s="1">
        <v>16</v>
      </c>
      <c r="AA11" s="3">
        <v>11</v>
      </c>
      <c r="AB11" s="2">
        <v>27</v>
      </c>
      <c r="AC11" s="38">
        <v>325</v>
      </c>
      <c r="AD11" s="2">
        <v>249</v>
      </c>
      <c r="AE11" s="39">
        <v>574</v>
      </c>
      <c r="AF11" s="1">
        <f t="shared" si="0"/>
        <v>40377</v>
      </c>
      <c r="AG11" s="3">
        <f t="shared" si="0"/>
        <v>42926</v>
      </c>
      <c r="AH11" s="2">
        <f t="shared" si="0"/>
        <v>83303</v>
      </c>
    </row>
    <row r="12" spans="1:34" ht="12.75">
      <c r="A12" s="13" t="s">
        <v>21</v>
      </c>
      <c r="B12" s="1">
        <v>947</v>
      </c>
      <c r="C12" s="3">
        <v>407</v>
      </c>
      <c r="D12" s="2">
        <v>1354</v>
      </c>
      <c r="E12" s="1">
        <v>46</v>
      </c>
      <c r="F12" s="3">
        <v>32</v>
      </c>
      <c r="G12" s="2">
        <v>78</v>
      </c>
      <c r="H12" s="1">
        <v>5</v>
      </c>
      <c r="I12" s="3">
        <v>3</v>
      </c>
      <c r="J12" s="2">
        <v>8</v>
      </c>
      <c r="K12" s="1">
        <v>477</v>
      </c>
      <c r="L12" s="3">
        <v>379</v>
      </c>
      <c r="M12" s="2">
        <v>856</v>
      </c>
      <c r="N12" s="1">
        <v>12</v>
      </c>
      <c r="O12" s="3">
        <v>7</v>
      </c>
      <c r="P12" s="2">
        <v>19</v>
      </c>
      <c r="Q12" s="1">
        <v>0</v>
      </c>
      <c r="R12" s="3">
        <v>0</v>
      </c>
      <c r="S12" s="2">
        <v>0</v>
      </c>
      <c r="T12" s="1">
        <v>1442</v>
      </c>
      <c r="U12" s="3">
        <v>627</v>
      </c>
      <c r="V12" s="2">
        <v>2069</v>
      </c>
      <c r="W12" s="1">
        <v>0</v>
      </c>
      <c r="X12" s="3">
        <v>0</v>
      </c>
      <c r="Y12" s="2">
        <v>0</v>
      </c>
      <c r="Z12" s="1">
        <v>52</v>
      </c>
      <c r="AA12" s="3">
        <v>23</v>
      </c>
      <c r="AB12" s="2">
        <v>75</v>
      </c>
      <c r="AC12" s="38">
        <v>79</v>
      </c>
      <c r="AD12" s="2">
        <v>9</v>
      </c>
      <c r="AE12" s="39">
        <v>88</v>
      </c>
      <c r="AF12" s="1">
        <f t="shared" si="0"/>
        <v>3060</v>
      </c>
      <c r="AG12" s="3">
        <f t="shared" si="0"/>
        <v>1487</v>
      </c>
      <c r="AH12" s="2">
        <f t="shared" si="0"/>
        <v>4547</v>
      </c>
    </row>
    <row r="13" spans="1:34" ht="12.75">
      <c r="A13" s="13" t="s">
        <v>22</v>
      </c>
      <c r="B13" s="1">
        <v>1696</v>
      </c>
      <c r="C13" s="3">
        <v>739</v>
      </c>
      <c r="D13" s="2">
        <v>2435</v>
      </c>
      <c r="E13" s="1">
        <v>116</v>
      </c>
      <c r="F13" s="3">
        <v>93</v>
      </c>
      <c r="G13" s="2">
        <v>209</v>
      </c>
      <c r="H13" s="1">
        <v>9</v>
      </c>
      <c r="I13" s="3">
        <v>3</v>
      </c>
      <c r="J13" s="2">
        <v>12</v>
      </c>
      <c r="K13" s="1">
        <v>1754</v>
      </c>
      <c r="L13" s="3">
        <v>1384</v>
      </c>
      <c r="M13" s="2">
        <v>3138</v>
      </c>
      <c r="N13" s="1">
        <v>61</v>
      </c>
      <c r="O13" s="3">
        <v>23</v>
      </c>
      <c r="P13" s="2">
        <v>84</v>
      </c>
      <c r="Q13" s="1">
        <v>0</v>
      </c>
      <c r="R13" s="3">
        <v>0</v>
      </c>
      <c r="S13" s="2">
        <v>0</v>
      </c>
      <c r="T13" s="1">
        <v>2676</v>
      </c>
      <c r="U13" s="3">
        <v>1469</v>
      </c>
      <c r="V13" s="2">
        <v>4145</v>
      </c>
      <c r="W13" s="1">
        <v>0</v>
      </c>
      <c r="X13" s="3">
        <v>0</v>
      </c>
      <c r="Y13" s="2">
        <v>0</v>
      </c>
      <c r="Z13" s="1">
        <v>10</v>
      </c>
      <c r="AA13" s="3">
        <v>16</v>
      </c>
      <c r="AB13" s="2">
        <v>26</v>
      </c>
      <c r="AC13" s="38">
        <v>46</v>
      </c>
      <c r="AD13" s="2">
        <v>27</v>
      </c>
      <c r="AE13" s="39">
        <v>73</v>
      </c>
      <c r="AF13" s="1">
        <f t="shared" si="0"/>
        <v>6368</v>
      </c>
      <c r="AG13" s="3">
        <f t="shared" si="0"/>
        <v>3754</v>
      </c>
      <c r="AH13" s="2">
        <f t="shared" si="0"/>
        <v>10122</v>
      </c>
    </row>
    <row r="14" spans="1:34" s="11" customFormat="1" ht="12.75">
      <c r="A14" s="10" t="s">
        <v>23</v>
      </c>
      <c r="B14" s="4">
        <v>44112</v>
      </c>
      <c r="C14" s="5">
        <v>44814</v>
      </c>
      <c r="D14" s="5">
        <v>88926</v>
      </c>
      <c r="E14" s="4">
        <v>356</v>
      </c>
      <c r="F14" s="5">
        <v>323</v>
      </c>
      <c r="G14" s="5">
        <v>679</v>
      </c>
      <c r="H14" s="4">
        <v>291</v>
      </c>
      <c r="I14" s="5">
        <v>490</v>
      </c>
      <c r="J14" s="5">
        <v>781</v>
      </c>
      <c r="K14" s="4">
        <v>4812</v>
      </c>
      <c r="L14" s="5">
        <v>3911</v>
      </c>
      <c r="M14" s="5">
        <v>8723</v>
      </c>
      <c r="N14" s="4">
        <v>128</v>
      </c>
      <c r="O14" s="5">
        <v>89</v>
      </c>
      <c r="P14" s="5">
        <v>217</v>
      </c>
      <c r="Q14" s="4">
        <v>1</v>
      </c>
      <c r="R14" s="5">
        <v>2</v>
      </c>
      <c r="S14" s="5">
        <v>3</v>
      </c>
      <c r="T14" s="4">
        <v>8778</v>
      </c>
      <c r="U14" s="5">
        <v>7231</v>
      </c>
      <c r="V14" s="5">
        <v>16009</v>
      </c>
      <c r="W14" s="4">
        <v>60</v>
      </c>
      <c r="X14" s="5">
        <v>94</v>
      </c>
      <c r="Y14" s="5">
        <v>154</v>
      </c>
      <c r="Z14" s="4">
        <v>137</v>
      </c>
      <c r="AA14" s="5">
        <v>141</v>
      </c>
      <c r="AB14" s="5">
        <v>278</v>
      </c>
      <c r="AC14" s="51">
        <v>496</v>
      </c>
      <c r="AD14" s="5">
        <v>409</v>
      </c>
      <c r="AE14" s="52">
        <v>905</v>
      </c>
      <c r="AF14" s="4">
        <f t="shared" si="0"/>
        <v>59171</v>
      </c>
      <c r="AG14" s="5">
        <f t="shared" si="0"/>
        <v>57504</v>
      </c>
      <c r="AH14" s="5">
        <f t="shared" si="0"/>
        <v>116675</v>
      </c>
    </row>
    <row r="15" spans="1:34" s="11" customFormat="1" ht="12.75">
      <c r="A15" s="12" t="s">
        <v>24</v>
      </c>
      <c r="B15" s="6"/>
      <c r="C15" s="7"/>
      <c r="D15" s="7"/>
      <c r="E15" s="6"/>
      <c r="F15" s="7"/>
      <c r="G15" s="7"/>
      <c r="H15" s="6"/>
      <c r="I15" s="7"/>
      <c r="J15" s="7"/>
      <c r="K15" s="6"/>
      <c r="L15" s="7"/>
      <c r="M15" s="7"/>
      <c r="N15" s="6"/>
      <c r="O15" s="7"/>
      <c r="P15" s="7"/>
      <c r="Q15" s="6"/>
      <c r="R15" s="7"/>
      <c r="S15" s="7"/>
      <c r="T15" s="6"/>
      <c r="U15" s="7"/>
      <c r="V15" s="7"/>
      <c r="W15" s="6"/>
      <c r="X15" s="7"/>
      <c r="Y15" s="7"/>
      <c r="Z15" s="6"/>
      <c r="AA15" s="7"/>
      <c r="AB15" s="7"/>
      <c r="AC15" s="53"/>
      <c r="AD15" s="7"/>
      <c r="AE15" s="54"/>
      <c r="AF15" s="6"/>
      <c r="AG15" s="7"/>
      <c r="AH15" s="7"/>
    </row>
    <row r="16" spans="1:34" ht="12.75">
      <c r="A16" s="13" t="s">
        <v>19</v>
      </c>
      <c r="B16" s="1">
        <v>1762</v>
      </c>
      <c r="C16" s="2">
        <v>1679</v>
      </c>
      <c r="D16" s="2">
        <v>3441</v>
      </c>
      <c r="E16" s="1">
        <v>151</v>
      </c>
      <c r="F16" s="2">
        <v>150</v>
      </c>
      <c r="G16" s="2">
        <v>301</v>
      </c>
      <c r="H16" s="1">
        <v>0</v>
      </c>
      <c r="I16" s="2">
        <v>1</v>
      </c>
      <c r="J16" s="2">
        <v>1</v>
      </c>
      <c r="K16" s="1">
        <v>1066</v>
      </c>
      <c r="L16" s="2">
        <v>1012</v>
      </c>
      <c r="M16" s="2">
        <v>2078</v>
      </c>
      <c r="N16" s="1">
        <v>43</v>
      </c>
      <c r="O16" s="2">
        <v>44</v>
      </c>
      <c r="P16" s="2">
        <v>87</v>
      </c>
      <c r="Q16" s="1">
        <v>0</v>
      </c>
      <c r="R16" s="2">
        <v>1</v>
      </c>
      <c r="S16" s="2">
        <v>1</v>
      </c>
      <c r="T16" s="1">
        <v>3720</v>
      </c>
      <c r="U16" s="2">
        <v>3661</v>
      </c>
      <c r="V16" s="2">
        <v>7381</v>
      </c>
      <c r="W16" s="1">
        <v>0</v>
      </c>
      <c r="X16" s="2">
        <v>0</v>
      </c>
      <c r="Y16" s="2">
        <v>0</v>
      </c>
      <c r="Z16" s="1">
        <v>38</v>
      </c>
      <c r="AA16" s="2">
        <v>38</v>
      </c>
      <c r="AB16" s="2">
        <v>76</v>
      </c>
      <c r="AC16" s="38">
        <v>31</v>
      </c>
      <c r="AD16" s="2">
        <v>4</v>
      </c>
      <c r="AE16" s="39">
        <v>35</v>
      </c>
      <c r="AF16" s="1">
        <f aca="true" t="shared" si="1" ref="AF16:AH20">SUM(AC16,Z16,W16,T16,Q16,N16,K16,H16,E16,B16)</f>
        <v>6811</v>
      </c>
      <c r="AG16" s="2">
        <f t="shared" si="1"/>
        <v>6590</v>
      </c>
      <c r="AH16" s="2">
        <f t="shared" si="1"/>
        <v>13401</v>
      </c>
    </row>
    <row r="17" spans="1:34" ht="12.75">
      <c r="A17" s="13" t="s">
        <v>20</v>
      </c>
      <c r="B17" s="1">
        <v>22314</v>
      </c>
      <c r="C17" s="3">
        <v>22248</v>
      </c>
      <c r="D17" s="2">
        <v>44562</v>
      </c>
      <c r="E17" s="1">
        <v>0</v>
      </c>
      <c r="F17" s="3">
        <v>0</v>
      </c>
      <c r="G17" s="2">
        <v>0</v>
      </c>
      <c r="H17" s="1">
        <v>0</v>
      </c>
      <c r="I17" s="3">
        <v>0</v>
      </c>
      <c r="J17" s="2">
        <v>0</v>
      </c>
      <c r="K17" s="1">
        <v>0</v>
      </c>
      <c r="L17" s="3">
        <v>0</v>
      </c>
      <c r="M17" s="2">
        <v>0</v>
      </c>
      <c r="N17" s="1">
        <v>0</v>
      </c>
      <c r="O17" s="3">
        <v>0</v>
      </c>
      <c r="P17" s="2">
        <v>0</v>
      </c>
      <c r="Q17" s="1">
        <v>0</v>
      </c>
      <c r="R17" s="3">
        <v>0</v>
      </c>
      <c r="S17" s="2">
        <v>0</v>
      </c>
      <c r="T17" s="1">
        <v>0</v>
      </c>
      <c r="U17" s="3">
        <v>0</v>
      </c>
      <c r="V17" s="2">
        <v>0</v>
      </c>
      <c r="W17" s="1">
        <v>0</v>
      </c>
      <c r="X17" s="3">
        <v>0</v>
      </c>
      <c r="Y17" s="2">
        <v>0</v>
      </c>
      <c r="Z17" s="1">
        <v>0</v>
      </c>
      <c r="AA17" s="3">
        <v>1</v>
      </c>
      <c r="AB17" s="2">
        <v>1</v>
      </c>
      <c r="AC17" s="38">
        <v>129</v>
      </c>
      <c r="AD17" s="2">
        <v>25</v>
      </c>
      <c r="AE17" s="39">
        <v>154</v>
      </c>
      <c r="AF17" s="1">
        <f t="shared" si="1"/>
        <v>22443</v>
      </c>
      <c r="AG17" s="3">
        <f t="shared" si="1"/>
        <v>22274</v>
      </c>
      <c r="AH17" s="2">
        <f t="shared" si="1"/>
        <v>44717</v>
      </c>
    </row>
    <row r="18" spans="1:34" ht="12.75">
      <c r="A18" s="13" t="s">
        <v>21</v>
      </c>
      <c r="B18" s="1">
        <v>260</v>
      </c>
      <c r="C18" s="3">
        <v>134</v>
      </c>
      <c r="D18" s="2">
        <v>394</v>
      </c>
      <c r="E18" s="1">
        <v>3</v>
      </c>
      <c r="F18" s="3">
        <v>1</v>
      </c>
      <c r="G18" s="2">
        <v>4</v>
      </c>
      <c r="H18" s="1">
        <v>0</v>
      </c>
      <c r="I18" s="3">
        <v>0</v>
      </c>
      <c r="J18" s="2">
        <v>0</v>
      </c>
      <c r="K18" s="1">
        <v>50</v>
      </c>
      <c r="L18" s="3">
        <v>41</v>
      </c>
      <c r="M18" s="2">
        <v>91</v>
      </c>
      <c r="N18" s="1">
        <v>3</v>
      </c>
      <c r="O18" s="3">
        <v>2</v>
      </c>
      <c r="P18" s="2">
        <v>5</v>
      </c>
      <c r="Q18" s="1">
        <v>0</v>
      </c>
      <c r="R18" s="3">
        <v>0</v>
      </c>
      <c r="S18" s="2">
        <v>0</v>
      </c>
      <c r="T18" s="1">
        <v>351</v>
      </c>
      <c r="U18" s="3">
        <v>247</v>
      </c>
      <c r="V18" s="2">
        <v>598</v>
      </c>
      <c r="W18" s="1">
        <v>0</v>
      </c>
      <c r="X18" s="3">
        <v>0</v>
      </c>
      <c r="Y18" s="2">
        <v>0</v>
      </c>
      <c r="Z18" s="1">
        <v>1</v>
      </c>
      <c r="AA18" s="3">
        <v>1</v>
      </c>
      <c r="AB18" s="2">
        <v>2</v>
      </c>
      <c r="AC18" s="38">
        <v>1</v>
      </c>
      <c r="AD18" s="2">
        <v>4</v>
      </c>
      <c r="AE18" s="39">
        <v>5</v>
      </c>
      <c r="AF18" s="1">
        <f t="shared" si="1"/>
        <v>669</v>
      </c>
      <c r="AG18" s="3">
        <f t="shared" si="1"/>
        <v>430</v>
      </c>
      <c r="AH18" s="2">
        <f t="shared" si="1"/>
        <v>1099</v>
      </c>
    </row>
    <row r="19" spans="1:34" ht="12.75">
      <c r="A19" s="13" t="s">
        <v>22</v>
      </c>
      <c r="B19" s="1">
        <v>708</v>
      </c>
      <c r="C19" s="3">
        <v>297</v>
      </c>
      <c r="D19" s="2">
        <v>1005</v>
      </c>
      <c r="E19" s="1">
        <v>20</v>
      </c>
      <c r="F19" s="3">
        <v>15</v>
      </c>
      <c r="G19" s="2">
        <v>35</v>
      </c>
      <c r="H19" s="1">
        <v>0</v>
      </c>
      <c r="I19" s="3">
        <v>0</v>
      </c>
      <c r="J19" s="2">
        <v>0</v>
      </c>
      <c r="K19" s="1">
        <v>119</v>
      </c>
      <c r="L19" s="3">
        <v>22</v>
      </c>
      <c r="M19" s="2">
        <v>141</v>
      </c>
      <c r="N19" s="1">
        <v>8</v>
      </c>
      <c r="O19" s="3">
        <v>1</v>
      </c>
      <c r="P19" s="2">
        <v>9</v>
      </c>
      <c r="Q19" s="1">
        <v>0</v>
      </c>
      <c r="R19" s="3">
        <v>1</v>
      </c>
      <c r="S19" s="2">
        <v>1</v>
      </c>
      <c r="T19" s="1">
        <v>868</v>
      </c>
      <c r="U19" s="3">
        <v>506</v>
      </c>
      <c r="V19" s="2">
        <v>1374</v>
      </c>
      <c r="W19" s="1">
        <v>0</v>
      </c>
      <c r="X19" s="3">
        <v>0</v>
      </c>
      <c r="Y19" s="2">
        <v>0</v>
      </c>
      <c r="Z19" s="1">
        <v>6</v>
      </c>
      <c r="AA19" s="3">
        <v>2</v>
      </c>
      <c r="AB19" s="2">
        <v>8</v>
      </c>
      <c r="AC19" s="38">
        <v>2</v>
      </c>
      <c r="AD19" s="2">
        <v>0</v>
      </c>
      <c r="AE19" s="39">
        <v>2</v>
      </c>
      <c r="AF19" s="1">
        <f t="shared" si="1"/>
        <v>1731</v>
      </c>
      <c r="AG19" s="3">
        <f t="shared" si="1"/>
        <v>844</v>
      </c>
      <c r="AH19" s="2">
        <f t="shared" si="1"/>
        <v>2575</v>
      </c>
    </row>
    <row r="20" spans="1:34" s="11" customFormat="1" ht="12.75">
      <c r="A20" s="10" t="s">
        <v>23</v>
      </c>
      <c r="B20" s="4">
        <v>25044</v>
      </c>
      <c r="C20" s="5">
        <v>24358</v>
      </c>
      <c r="D20" s="5">
        <v>49402</v>
      </c>
      <c r="E20" s="4">
        <v>174</v>
      </c>
      <c r="F20" s="5">
        <v>166</v>
      </c>
      <c r="G20" s="5">
        <v>340</v>
      </c>
      <c r="H20" s="4">
        <v>0</v>
      </c>
      <c r="I20" s="5">
        <v>1</v>
      </c>
      <c r="J20" s="5">
        <v>1</v>
      </c>
      <c r="K20" s="4">
        <v>1235</v>
      </c>
      <c r="L20" s="5">
        <v>1075</v>
      </c>
      <c r="M20" s="5">
        <v>2310</v>
      </c>
      <c r="N20" s="4">
        <v>54</v>
      </c>
      <c r="O20" s="5">
        <v>47</v>
      </c>
      <c r="P20" s="5">
        <v>101</v>
      </c>
      <c r="Q20" s="4">
        <v>0</v>
      </c>
      <c r="R20" s="5">
        <v>2</v>
      </c>
      <c r="S20" s="5">
        <v>2</v>
      </c>
      <c r="T20" s="4">
        <v>4939</v>
      </c>
      <c r="U20" s="5">
        <v>4414</v>
      </c>
      <c r="V20" s="5">
        <v>9353</v>
      </c>
      <c r="W20" s="4">
        <v>0</v>
      </c>
      <c r="X20" s="5">
        <v>0</v>
      </c>
      <c r="Y20" s="5">
        <v>0</v>
      </c>
      <c r="Z20" s="4">
        <v>45</v>
      </c>
      <c r="AA20" s="5">
        <v>42</v>
      </c>
      <c r="AB20" s="5">
        <v>87</v>
      </c>
      <c r="AC20" s="51">
        <v>163</v>
      </c>
      <c r="AD20" s="5">
        <v>33</v>
      </c>
      <c r="AE20" s="52">
        <v>196</v>
      </c>
      <c r="AF20" s="4">
        <f t="shared" si="1"/>
        <v>31654</v>
      </c>
      <c r="AG20" s="5">
        <f t="shared" si="1"/>
        <v>30138</v>
      </c>
      <c r="AH20" s="5">
        <f t="shared" si="1"/>
        <v>61792</v>
      </c>
    </row>
    <row r="21" spans="1:34" s="11" customFormat="1" ht="12.75">
      <c r="A21" s="12" t="s">
        <v>25</v>
      </c>
      <c r="B21" s="6"/>
      <c r="C21" s="7"/>
      <c r="D21" s="7"/>
      <c r="E21" s="6"/>
      <c r="F21" s="7"/>
      <c r="G21" s="7"/>
      <c r="H21" s="6"/>
      <c r="I21" s="7"/>
      <c r="J21" s="7"/>
      <c r="K21" s="6"/>
      <c r="L21" s="7"/>
      <c r="M21" s="7"/>
      <c r="N21" s="6"/>
      <c r="O21" s="7"/>
      <c r="P21" s="7"/>
      <c r="Q21" s="6"/>
      <c r="R21" s="7"/>
      <c r="S21" s="7"/>
      <c r="T21" s="6"/>
      <c r="U21" s="7"/>
      <c r="V21" s="7"/>
      <c r="W21" s="6"/>
      <c r="X21" s="7"/>
      <c r="Y21" s="7"/>
      <c r="Z21" s="6"/>
      <c r="AA21" s="7"/>
      <c r="AB21" s="7"/>
      <c r="AC21" s="53"/>
      <c r="AD21" s="7"/>
      <c r="AE21" s="54"/>
      <c r="AF21" s="6"/>
      <c r="AG21" s="7"/>
      <c r="AH21" s="7"/>
    </row>
    <row r="22" spans="1:34" ht="12.75">
      <c r="A22" s="13" t="s">
        <v>19</v>
      </c>
      <c r="B22" s="1">
        <v>356</v>
      </c>
      <c r="C22" s="2">
        <v>421</v>
      </c>
      <c r="D22" s="2">
        <v>777</v>
      </c>
      <c r="E22" s="1">
        <v>58</v>
      </c>
      <c r="F22" s="2">
        <v>100</v>
      </c>
      <c r="G22" s="2">
        <v>158</v>
      </c>
      <c r="H22" s="1">
        <v>0</v>
      </c>
      <c r="I22" s="2">
        <v>8</v>
      </c>
      <c r="J22" s="2">
        <v>8</v>
      </c>
      <c r="K22" s="1">
        <v>1395</v>
      </c>
      <c r="L22" s="2">
        <v>1509</v>
      </c>
      <c r="M22" s="2">
        <v>2904</v>
      </c>
      <c r="N22" s="1">
        <v>40</v>
      </c>
      <c r="O22" s="2">
        <v>40</v>
      </c>
      <c r="P22" s="2">
        <v>80</v>
      </c>
      <c r="Q22" s="1">
        <v>0</v>
      </c>
      <c r="R22" s="2">
        <v>0</v>
      </c>
      <c r="S22" s="2">
        <v>0</v>
      </c>
      <c r="T22" s="1">
        <v>740</v>
      </c>
      <c r="U22" s="2">
        <v>770</v>
      </c>
      <c r="V22" s="2">
        <v>1510</v>
      </c>
      <c r="W22" s="1">
        <v>0</v>
      </c>
      <c r="X22" s="2">
        <v>0</v>
      </c>
      <c r="Y22" s="2">
        <v>0</v>
      </c>
      <c r="Z22" s="1">
        <v>0</v>
      </c>
      <c r="AA22" s="2">
        <v>4</v>
      </c>
      <c r="AB22" s="2">
        <v>4</v>
      </c>
      <c r="AC22" s="38">
        <v>13</v>
      </c>
      <c r="AD22" s="2">
        <v>18</v>
      </c>
      <c r="AE22" s="39">
        <v>31</v>
      </c>
      <c r="AF22" s="1">
        <f aca="true" t="shared" si="2" ref="AF22:AH25">SUM(AC22,Z22,W22,T22,Q22,N22,K22,H22,E22,B22)</f>
        <v>2602</v>
      </c>
      <c r="AG22" s="2">
        <f t="shared" si="2"/>
        <v>2870</v>
      </c>
      <c r="AH22" s="2">
        <f t="shared" si="2"/>
        <v>5472</v>
      </c>
    </row>
    <row r="23" spans="1:34" ht="12.75">
      <c r="A23" s="13" t="s">
        <v>20</v>
      </c>
      <c r="B23" s="1">
        <v>3500</v>
      </c>
      <c r="C23" s="3">
        <v>3821</v>
      </c>
      <c r="D23" s="2">
        <v>7321</v>
      </c>
      <c r="E23" s="1">
        <v>0</v>
      </c>
      <c r="F23" s="3">
        <v>0</v>
      </c>
      <c r="G23" s="2">
        <v>0</v>
      </c>
      <c r="H23" s="1">
        <v>0</v>
      </c>
      <c r="I23" s="3">
        <v>0</v>
      </c>
      <c r="J23" s="2">
        <v>0</v>
      </c>
      <c r="K23" s="1">
        <v>215</v>
      </c>
      <c r="L23" s="3">
        <v>525</v>
      </c>
      <c r="M23" s="2">
        <v>740</v>
      </c>
      <c r="N23" s="1">
        <v>0</v>
      </c>
      <c r="O23" s="3">
        <v>0</v>
      </c>
      <c r="P23" s="2">
        <v>0</v>
      </c>
      <c r="Q23" s="1">
        <v>0</v>
      </c>
      <c r="R23" s="3">
        <v>0</v>
      </c>
      <c r="S23" s="2">
        <v>0</v>
      </c>
      <c r="T23" s="1">
        <v>1</v>
      </c>
      <c r="U23" s="3">
        <v>0</v>
      </c>
      <c r="V23" s="2">
        <v>1</v>
      </c>
      <c r="W23" s="1">
        <v>0</v>
      </c>
      <c r="X23" s="3">
        <v>0</v>
      </c>
      <c r="Y23" s="2">
        <v>0</v>
      </c>
      <c r="Z23" s="1">
        <v>0</v>
      </c>
      <c r="AA23" s="3">
        <v>0</v>
      </c>
      <c r="AB23" s="2">
        <v>0</v>
      </c>
      <c r="AC23" s="38">
        <v>9</v>
      </c>
      <c r="AD23" s="2">
        <v>5</v>
      </c>
      <c r="AE23" s="39">
        <v>14</v>
      </c>
      <c r="AF23" s="1">
        <f t="shared" si="2"/>
        <v>3725</v>
      </c>
      <c r="AG23" s="3">
        <f t="shared" si="2"/>
        <v>4351</v>
      </c>
      <c r="AH23" s="2">
        <f t="shared" si="2"/>
        <v>8076</v>
      </c>
    </row>
    <row r="24" spans="1:34" ht="12.75">
      <c r="A24" s="13" t="s">
        <v>22</v>
      </c>
      <c r="B24" s="1">
        <v>24</v>
      </c>
      <c r="C24" s="3">
        <v>24</v>
      </c>
      <c r="D24" s="2">
        <v>48</v>
      </c>
      <c r="E24" s="1">
        <v>18</v>
      </c>
      <c r="F24" s="3">
        <v>11</v>
      </c>
      <c r="G24" s="2">
        <v>29</v>
      </c>
      <c r="H24" s="1">
        <v>0</v>
      </c>
      <c r="I24" s="3">
        <v>0</v>
      </c>
      <c r="J24" s="2">
        <v>0</v>
      </c>
      <c r="K24" s="1">
        <v>276</v>
      </c>
      <c r="L24" s="3">
        <v>185</v>
      </c>
      <c r="M24" s="2">
        <v>461</v>
      </c>
      <c r="N24" s="1">
        <v>10</v>
      </c>
      <c r="O24" s="3">
        <v>10</v>
      </c>
      <c r="P24" s="2">
        <v>20</v>
      </c>
      <c r="Q24" s="1">
        <v>0</v>
      </c>
      <c r="R24" s="3">
        <v>0</v>
      </c>
      <c r="S24" s="2">
        <v>0</v>
      </c>
      <c r="T24" s="1">
        <v>24</v>
      </c>
      <c r="U24" s="3">
        <v>11</v>
      </c>
      <c r="V24" s="2">
        <v>35</v>
      </c>
      <c r="W24" s="1">
        <v>0</v>
      </c>
      <c r="X24" s="3">
        <v>0</v>
      </c>
      <c r="Y24" s="2">
        <v>0</v>
      </c>
      <c r="Z24" s="1">
        <v>0</v>
      </c>
      <c r="AA24" s="3">
        <v>1</v>
      </c>
      <c r="AB24" s="2">
        <v>1</v>
      </c>
      <c r="AC24" s="38">
        <v>1</v>
      </c>
      <c r="AD24" s="2">
        <v>2</v>
      </c>
      <c r="AE24" s="39">
        <v>3</v>
      </c>
      <c r="AF24" s="1">
        <f t="shared" si="2"/>
        <v>353</v>
      </c>
      <c r="AG24" s="3">
        <f t="shared" si="2"/>
        <v>244</v>
      </c>
      <c r="AH24" s="2">
        <f t="shared" si="2"/>
        <v>597</v>
      </c>
    </row>
    <row r="25" spans="1:34" s="11" customFormat="1" ht="12.75">
      <c r="A25" s="10" t="s">
        <v>23</v>
      </c>
      <c r="B25" s="4">
        <v>3880</v>
      </c>
      <c r="C25" s="5">
        <v>4266</v>
      </c>
      <c r="D25" s="5">
        <v>8146</v>
      </c>
      <c r="E25" s="4">
        <v>76</v>
      </c>
      <c r="F25" s="5">
        <v>111</v>
      </c>
      <c r="G25" s="5">
        <v>187</v>
      </c>
      <c r="H25" s="4">
        <v>0</v>
      </c>
      <c r="I25" s="5">
        <v>8</v>
      </c>
      <c r="J25" s="5">
        <v>8</v>
      </c>
      <c r="K25" s="4">
        <v>1886</v>
      </c>
      <c r="L25" s="5">
        <v>2219</v>
      </c>
      <c r="M25" s="5">
        <v>4105</v>
      </c>
      <c r="N25" s="4">
        <v>50</v>
      </c>
      <c r="O25" s="5">
        <v>50</v>
      </c>
      <c r="P25" s="5">
        <v>100</v>
      </c>
      <c r="Q25" s="4">
        <v>0</v>
      </c>
      <c r="R25" s="5">
        <v>0</v>
      </c>
      <c r="S25" s="5">
        <v>0</v>
      </c>
      <c r="T25" s="4">
        <v>765</v>
      </c>
      <c r="U25" s="5">
        <v>781</v>
      </c>
      <c r="V25" s="5">
        <v>1546</v>
      </c>
      <c r="W25" s="4">
        <v>0</v>
      </c>
      <c r="X25" s="5">
        <v>0</v>
      </c>
      <c r="Y25" s="5">
        <v>0</v>
      </c>
      <c r="Z25" s="4">
        <v>0</v>
      </c>
      <c r="AA25" s="5">
        <v>5</v>
      </c>
      <c r="AB25" s="5">
        <v>5</v>
      </c>
      <c r="AC25" s="51">
        <v>23</v>
      </c>
      <c r="AD25" s="5">
        <v>25</v>
      </c>
      <c r="AE25" s="52">
        <v>48</v>
      </c>
      <c r="AF25" s="4">
        <f t="shared" si="2"/>
        <v>6680</v>
      </c>
      <c r="AG25" s="5">
        <f t="shared" si="2"/>
        <v>7465</v>
      </c>
      <c r="AH25" s="5">
        <f t="shared" si="2"/>
        <v>14145</v>
      </c>
    </row>
    <row r="26" spans="1:34" s="11" customFormat="1" ht="12.75">
      <c r="A26" s="12" t="s">
        <v>26</v>
      </c>
      <c r="B26" s="6"/>
      <c r="C26" s="7"/>
      <c r="D26" s="7"/>
      <c r="E26" s="6"/>
      <c r="F26" s="7"/>
      <c r="G26" s="7"/>
      <c r="H26" s="6"/>
      <c r="I26" s="7"/>
      <c r="J26" s="7"/>
      <c r="K26" s="6"/>
      <c r="L26" s="7"/>
      <c r="M26" s="7"/>
      <c r="N26" s="6"/>
      <c r="O26" s="7"/>
      <c r="P26" s="7"/>
      <c r="Q26" s="6"/>
      <c r="R26" s="7"/>
      <c r="S26" s="7"/>
      <c r="T26" s="6"/>
      <c r="U26" s="7"/>
      <c r="V26" s="7"/>
      <c r="W26" s="6"/>
      <c r="X26" s="7"/>
      <c r="Y26" s="7"/>
      <c r="Z26" s="6"/>
      <c r="AA26" s="7"/>
      <c r="AB26" s="7"/>
      <c r="AC26" s="53"/>
      <c r="AD26" s="7"/>
      <c r="AE26" s="54"/>
      <c r="AF26" s="6"/>
      <c r="AG26" s="7"/>
      <c r="AH26" s="7"/>
    </row>
    <row r="27" spans="1:34" ht="12.75">
      <c r="A27" s="13" t="s">
        <v>19</v>
      </c>
      <c r="B27" s="1">
        <v>1610</v>
      </c>
      <c r="C27" s="2">
        <v>1447</v>
      </c>
      <c r="D27" s="2">
        <v>3057</v>
      </c>
      <c r="E27" s="1">
        <v>108</v>
      </c>
      <c r="F27" s="2">
        <v>89</v>
      </c>
      <c r="G27" s="2">
        <v>197</v>
      </c>
      <c r="H27" s="1">
        <v>3</v>
      </c>
      <c r="I27" s="2">
        <v>0</v>
      </c>
      <c r="J27" s="2">
        <v>3</v>
      </c>
      <c r="K27" s="1">
        <v>654</v>
      </c>
      <c r="L27" s="2">
        <v>464</v>
      </c>
      <c r="M27" s="2">
        <v>1118</v>
      </c>
      <c r="N27" s="1">
        <v>63</v>
      </c>
      <c r="O27" s="2">
        <v>45</v>
      </c>
      <c r="P27" s="2">
        <v>108</v>
      </c>
      <c r="Q27" s="1">
        <v>0</v>
      </c>
      <c r="R27" s="2">
        <v>1</v>
      </c>
      <c r="S27" s="2">
        <v>1</v>
      </c>
      <c r="T27" s="1">
        <v>3760</v>
      </c>
      <c r="U27" s="2">
        <v>3462</v>
      </c>
      <c r="V27" s="2">
        <v>7222</v>
      </c>
      <c r="W27" s="1">
        <v>0</v>
      </c>
      <c r="X27" s="2">
        <v>0</v>
      </c>
      <c r="Y27" s="2">
        <v>0</v>
      </c>
      <c r="Z27" s="1">
        <v>91</v>
      </c>
      <c r="AA27" s="2">
        <v>113</v>
      </c>
      <c r="AB27" s="2">
        <v>204</v>
      </c>
      <c r="AC27" s="38">
        <v>106</v>
      </c>
      <c r="AD27" s="2">
        <v>104</v>
      </c>
      <c r="AE27" s="39">
        <v>210</v>
      </c>
      <c r="AF27" s="1">
        <f aca="true" t="shared" si="3" ref="AF27:AH31">SUM(AC27,Z27,W27,T27,Q27,N27,K27,H27,E27,B27)</f>
        <v>6395</v>
      </c>
      <c r="AG27" s="2">
        <f t="shared" si="3"/>
        <v>5725</v>
      </c>
      <c r="AH27" s="2">
        <f t="shared" si="3"/>
        <v>12120</v>
      </c>
    </row>
    <row r="28" spans="1:34" ht="12.75">
      <c r="A28" s="13" t="s">
        <v>20</v>
      </c>
      <c r="B28" s="1">
        <v>30102</v>
      </c>
      <c r="C28" s="3">
        <v>29787</v>
      </c>
      <c r="D28" s="2">
        <v>59889</v>
      </c>
      <c r="E28" s="1">
        <v>0</v>
      </c>
      <c r="F28" s="3">
        <v>0</v>
      </c>
      <c r="G28" s="2">
        <v>0</v>
      </c>
      <c r="H28" s="1">
        <v>0</v>
      </c>
      <c r="I28" s="3">
        <v>0</v>
      </c>
      <c r="J28" s="2">
        <v>0</v>
      </c>
      <c r="K28" s="1">
        <v>0</v>
      </c>
      <c r="L28" s="3">
        <v>0</v>
      </c>
      <c r="M28" s="2">
        <v>0</v>
      </c>
      <c r="N28" s="1">
        <v>0</v>
      </c>
      <c r="O28" s="3">
        <v>0</v>
      </c>
      <c r="P28" s="2">
        <v>0</v>
      </c>
      <c r="Q28" s="1">
        <v>0</v>
      </c>
      <c r="R28" s="3">
        <v>0</v>
      </c>
      <c r="S28" s="2">
        <v>0</v>
      </c>
      <c r="T28" s="1">
        <v>22</v>
      </c>
      <c r="U28" s="3">
        <v>0</v>
      </c>
      <c r="V28" s="2">
        <v>22</v>
      </c>
      <c r="W28" s="1">
        <v>0</v>
      </c>
      <c r="X28" s="3">
        <v>0</v>
      </c>
      <c r="Y28" s="2">
        <v>0</v>
      </c>
      <c r="Z28" s="1">
        <v>2</v>
      </c>
      <c r="AA28" s="3">
        <v>5</v>
      </c>
      <c r="AB28" s="2">
        <v>7</v>
      </c>
      <c r="AC28" s="38">
        <v>270</v>
      </c>
      <c r="AD28" s="2">
        <v>189</v>
      </c>
      <c r="AE28" s="39">
        <v>459</v>
      </c>
      <c r="AF28" s="1">
        <f t="shared" si="3"/>
        <v>30396</v>
      </c>
      <c r="AG28" s="3">
        <f t="shared" si="3"/>
        <v>29981</v>
      </c>
      <c r="AH28" s="2">
        <f t="shared" si="3"/>
        <v>60377</v>
      </c>
    </row>
    <row r="29" spans="1:34" ht="12.75">
      <c r="A29" s="13" t="s">
        <v>21</v>
      </c>
      <c r="B29" s="1">
        <v>336</v>
      </c>
      <c r="C29" s="3">
        <v>87</v>
      </c>
      <c r="D29" s="2">
        <v>423</v>
      </c>
      <c r="E29" s="1">
        <v>14</v>
      </c>
      <c r="F29" s="3">
        <v>1</v>
      </c>
      <c r="G29" s="2">
        <v>15</v>
      </c>
      <c r="H29" s="1">
        <v>0</v>
      </c>
      <c r="I29" s="3">
        <v>0</v>
      </c>
      <c r="J29" s="2">
        <v>0</v>
      </c>
      <c r="K29" s="1">
        <v>28</v>
      </c>
      <c r="L29" s="3">
        <v>3</v>
      </c>
      <c r="M29" s="2">
        <v>31</v>
      </c>
      <c r="N29" s="1">
        <v>0</v>
      </c>
      <c r="O29" s="3">
        <v>0</v>
      </c>
      <c r="P29" s="2">
        <v>0</v>
      </c>
      <c r="Q29" s="1">
        <v>0</v>
      </c>
      <c r="R29" s="3">
        <v>0</v>
      </c>
      <c r="S29" s="2">
        <v>0</v>
      </c>
      <c r="T29" s="1">
        <v>283</v>
      </c>
      <c r="U29" s="3">
        <v>74</v>
      </c>
      <c r="V29" s="2">
        <v>357</v>
      </c>
      <c r="W29" s="1">
        <v>0</v>
      </c>
      <c r="X29" s="3">
        <v>0</v>
      </c>
      <c r="Y29" s="2">
        <v>0</v>
      </c>
      <c r="Z29" s="1">
        <v>5</v>
      </c>
      <c r="AA29" s="3">
        <v>2</v>
      </c>
      <c r="AB29" s="2">
        <v>7</v>
      </c>
      <c r="AC29" s="38">
        <v>0</v>
      </c>
      <c r="AD29" s="2">
        <v>0</v>
      </c>
      <c r="AE29" s="39">
        <v>0</v>
      </c>
      <c r="AF29" s="1">
        <f t="shared" si="3"/>
        <v>666</v>
      </c>
      <c r="AG29" s="3">
        <f t="shared" si="3"/>
        <v>167</v>
      </c>
      <c r="AH29" s="2">
        <f t="shared" si="3"/>
        <v>833</v>
      </c>
    </row>
    <row r="30" spans="1:34" ht="12.75">
      <c r="A30" s="13" t="s">
        <v>22</v>
      </c>
      <c r="B30" s="1">
        <v>50</v>
      </c>
      <c r="C30" s="3">
        <v>96</v>
      </c>
      <c r="D30" s="2">
        <v>146</v>
      </c>
      <c r="E30" s="1">
        <v>0</v>
      </c>
      <c r="F30" s="3">
        <v>0</v>
      </c>
      <c r="G30" s="2">
        <v>0</v>
      </c>
      <c r="H30" s="1">
        <v>0</v>
      </c>
      <c r="I30" s="3">
        <v>0</v>
      </c>
      <c r="J30" s="2">
        <v>0</v>
      </c>
      <c r="K30" s="1">
        <v>0</v>
      </c>
      <c r="L30" s="3">
        <v>1</v>
      </c>
      <c r="M30" s="2">
        <v>1</v>
      </c>
      <c r="N30" s="1">
        <v>1</v>
      </c>
      <c r="O30" s="3">
        <v>1</v>
      </c>
      <c r="P30" s="2">
        <v>2</v>
      </c>
      <c r="Q30" s="1">
        <v>0</v>
      </c>
      <c r="R30" s="3">
        <v>0</v>
      </c>
      <c r="S30" s="2">
        <v>0</v>
      </c>
      <c r="T30" s="1">
        <v>54</v>
      </c>
      <c r="U30" s="3">
        <v>125</v>
      </c>
      <c r="V30" s="2">
        <v>179</v>
      </c>
      <c r="W30" s="1">
        <v>0</v>
      </c>
      <c r="X30" s="3">
        <v>0</v>
      </c>
      <c r="Y30" s="2">
        <v>0</v>
      </c>
      <c r="Z30" s="1">
        <v>0</v>
      </c>
      <c r="AA30" s="3">
        <v>0</v>
      </c>
      <c r="AB30" s="2">
        <v>0</v>
      </c>
      <c r="AC30" s="38">
        <v>0</v>
      </c>
      <c r="AD30" s="2">
        <v>0</v>
      </c>
      <c r="AE30" s="39">
        <v>0</v>
      </c>
      <c r="AF30" s="1">
        <f t="shared" si="3"/>
        <v>105</v>
      </c>
      <c r="AG30" s="3">
        <f t="shared" si="3"/>
        <v>223</v>
      </c>
      <c r="AH30" s="2">
        <f t="shared" si="3"/>
        <v>328</v>
      </c>
    </row>
    <row r="31" spans="1:34" s="11" customFormat="1" ht="12.75">
      <c r="A31" s="10" t="s">
        <v>23</v>
      </c>
      <c r="B31" s="4">
        <v>32098</v>
      </c>
      <c r="C31" s="5">
        <v>31417</v>
      </c>
      <c r="D31" s="5">
        <v>63515</v>
      </c>
      <c r="E31" s="4">
        <v>122</v>
      </c>
      <c r="F31" s="5">
        <v>90</v>
      </c>
      <c r="G31" s="5">
        <v>212</v>
      </c>
      <c r="H31" s="4">
        <v>3</v>
      </c>
      <c r="I31" s="5">
        <v>0</v>
      </c>
      <c r="J31" s="5">
        <v>3</v>
      </c>
      <c r="K31" s="4">
        <v>682</v>
      </c>
      <c r="L31" s="5">
        <v>468</v>
      </c>
      <c r="M31" s="5">
        <v>1150</v>
      </c>
      <c r="N31" s="4">
        <v>64</v>
      </c>
      <c r="O31" s="5">
        <v>46</v>
      </c>
      <c r="P31" s="5">
        <v>110</v>
      </c>
      <c r="Q31" s="4">
        <v>0</v>
      </c>
      <c r="R31" s="5">
        <v>1</v>
      </c>
      <c r="S31" s="5">
        <v>1</v>
      </c>
      <c r="T31" s="4">
        <v>4119</v>
      </c>
      <c r="U31" s="5">
        <v>3661</v>
      </c>
      <c r="V31" s="5">
        <v>7780</v>
      </c>
      <c r="W31" s="4">
        <v>0</v>
      </c>
      <c r="X31" s="5">
        <v>0</v>
      </c>
      <c r="Y31" s="5">
        <v>0</v>
      </c>
      <c r="Z31" s="4">
        <v>98</v>
      </c>
      <c r="AA31" s="5">
        <v>120</v>
      </c>
      <c r="AB31" s="5">
        <v>218</v>
      </c>
      <c r="AC31" s="51">
        <v>376</v>
      </c>
      <c r="AD31" s="5">
        <v>293</v>
      </c>
      <c r="AE31" s="52">
        <v>669</v>
      </c>
      <c r="AF31" s="4">
        <f t="shared" si="3"/>
        <v>37562</v>
      </c>
      <c r="AG31" s="5">
        <f t="shared" si="3"/>
        <v>36096</v>
      </c>
      <c r="AH31" s="5">
        <f t="shared" si="3"/>
        <v>73658</v>
      </c>
    </row>
    <row r="32" spans="1:34" s="11" customFormat="1" ht="12.75">
      <c r="A32" s="12" t="s">
        <v>27</v>
      </c>
      <c r="B32" s="6"/>
      <c r="C32" s="7"/>
      <c r="D32" s="7"/>
      <c r="E32" s="6"/>
      <c r="F32" s="7"/>
      <c r="G32" s="7"/>
      <c r="H32" s="6"/>
      <c r="I32" s="7"/>
      <c r="J32" s="7"/>
      <c r="K32" s="6"/>
      <c r="L32" s="7"/>
      <c r="M32" s="7"/>
      <c r="N32" s="6"/>
      <c r="O32" s="7"/>
      <c r="P32" s="7"/>
      <c r="Q32" s="6"/>
      <c r="R32" s="7"/>
      <c r="S32" s="7"/>
      <c r="T32" s="6"/>
      <c r="U32" s="7"/>
      <c r="V32" s="7"/>
      <c r="W32" s="6"/>
      <c r="X32" s="7"/>
      <c r="Y32" s="7"/>
      <c r="Z32" s="6"/>
      <c r="AA32" s="7"/>
      <c r="AB32" s="7"/>
      <c r="AC32" s="53"/>
      <c r="AD32" s="7"/>
      <c r="AE32" s="54"/>
      <c r="AF32" s="6"/>
      <c r="AG32" s="7"/>
      <c r="AH32" s="7"/>
    </row>
    <row r="33" spans="1:34" ht="12.75">
      <c r="A33" s="13" t="s">
        <v>19</v>
      </c>
      <c r="B33" s="1">
        <v>2563</v>
      </c>
      <c r="C33" s="2">
        <v>2333</v>
      </c>
      <c r="D33" s="2">
        <v>4896</v>
      </c>
      <c r="E33" s="1">
        <v>264</v>
      </c>
      <c r="F33" s="2">
        <v>265</v>
      </c>
      <c r="G33" s="2">
        <v>529</v>
      </c>
      <c r="H33" s="1">
        <v>0</v>
      </c>
      <c r="I33" s="2">
        <v>2</v>
      </c>
      <c r="J33" s="2">
        <v>2</v>
      </c>
      <c r="K33" s="1">
        <v>2151</v>
      </c>
      <c r="L33" s="2">
        <v>1775</v>
      </c>
      <c r="M33" s="2">
        <v>3926</v>
      </c>
      <c r="N33" s="1">
        <v>51</v>
      </c>
      <c r="O33" s="2">
        <v>42</v>
      </c>
      <c r="P33" s="2">
        <v>93</v>
      </c>
      <c r="Q33" s="1">
        <v>0</v>
      </c>
      <c r="R33" s="2">
        <v>0</v>
      </c>
      <c r="S33" s="2">
        <v>0</v>
      </c>
      <c r="T33" s="1">
        <v>5832</v>
      </c>
      <c r="U33" s="2">
        <v>5590</v>
      </c>
      <c r="V33" s="2">
        <v>11422</v>
      </c>
      <c r="W33" s="1">
        <v>0</v>
      </c>
      <c r="X33" s="2">
        <v>0</v>
      </c>
      <c r="Y33" s="2">
        <v>0</v>
      </c>
      <c r="Z33" s="1">
        <v>72</v>
      </c>
      <c r="AA33" s="2">
        <v>71</v>
      </c>
      <c r="AB33" s="2">
        <v>143</v>
      </c>
      <c r="AC33" s="38">
        <v>209</v>
      </c>
      <c r="AD33" s="2">
        <v>73</v>
      </c>
      <c r="AE33" s="39">
        <v>282</v>
      </c>
      <c r="AF33" s="1">
        <f aca="true" t="shared" si="4" ref="AF33:AH37">SUM(AC33,Z33,W33,T33,Q33,N33,K33,H33,E33,B33)</f>
        <v>11142</v>
      </c>
      <c r="AG33" s="2">
        <f t="shared" si="4"/>
        <v>10151</v>
      </c>
      <c r="AH33" s="2">
        <f t="shared" si="4"/>
        <v>21293</v>
      </c>
    </row>
    <row r="34" spans="1:34" ht="12.75">
      <c r="A34" s="13" t="s">
        <v>20</v>
      </c>
      <c r="B34" s="1">
        <v>32690</v>
      </c>
      <c r="C34" s="3">
        <v>34113</v>
      </c>
      <c r="D34" s="2">
        <v>66803</v>
      </c>
      <c r="E34" s="1">
        <v>0</v>
      </c>
      <c r="F34" s="3">
        <v>0</v>
      </c>
      <c r="G34" s="2">
        <v>0</v>
      </c>
      <c r="H34" s="1">
        <v>0</v>
      </c>
      <c r="I34" s="3">
        <v>0</v>
      </c>
      <c r="J34" s="2">
        <v>0</v>
      </c>
      <c r="K34" s="1">
        <v>1</v>
      </c>
      <c r="L34" s="3">
        <v>2</v>
      </c>
      <c r="M34" s="2">
        <v>3</v>
      </c>
      <c r="N34" s="1">
        <v>0</v>
      </c>
      <c r="O34" s="3">
        <v>0</v>
      </c>
      <c r="P34" s="2">
        <v>0</v>
      </c>
      <c r="Q34" s="1">
        <v>0</v>
      </c>
      <c r="R34" s="3">
        <v>0</v>
      </c>
      <c r="S34" s="2">
        <v>0</v>
      </c>
      <c r="T34" s="1">
        <v>119</v>
      </c>
      <c r="U34" s="3">
        <v>151</v>
      </c>
      <c r="V34" s="2">
        <v>270</v>
      </c>
      <c r="W34" s="1">
        <v>484</v>
      </c>
      <c r="X34" s="3">
        <v>620</v>
      </c>
      <c r="Y34" s="2">
        <v>1104</v>
      </c>
      <c r="Z34" s="1">
        <v>0</v>
      </c>
      <c r="AA34" s="3">
        <v>1</v>
      </c>
      <c r="AB34" s="2">
        <v>1</v>
      </c>
      <c r="AC34" s="38">
        <v>312</v>
      </c>
      <c r="AD34" s="2">
        <v>141</v>
      </c>
      <c r="AE34" s="39">
        <v>453</v>
      </c>
      <c r="AF34" s="1">
        <f t="shared" si="4"/>
        <v>33606</v>
      </c>
      <c r="AG34" s="3">
        <f t="shared" si="4"/>
        <v>35028</v>
      </c>
      <c r="AH34" s="2">
        <f t="shared" si="4"/>
        <v>68634</v>
      </c>
    </row>
    <row r="35" spans="1:34" ht="12.75">
      <c r="A35" s="13" t="s">
        <v>21</v>
      </c>
      <c r="B35" s="1">
        <v>1024</v>
      </c>
      <c r="C35" s="3">
        <v>208</v>
      </c>
      <c r="D35" s="2">
        <v>1232</v>
      </c>
      <c r="E35" s="1">
        <v>14</v>
      </c>
      <c r="F35" s="3">
        <v>2</v>
      </c>
      <c r="G35" s="2">
        <v>16</v>
      </c>
      <c r="H35" s="1">
        <v>0</v>
      </c>
      <c r="I35" s="3">
        <v>0</v>
      </c>
      <c r="J35" s="2">
        <v>0</v>
      </c>
      <c r="K35" s="1">
        <v>177</v>
      </c>
      <c r="L35" s="3">
        <v>275</v>
      </c>
      <c r="M35" s="2">
        <v>452</v>
      </c>
      <c r="N35" s="1">
        <v>5</v>
      </c>
      <c r="O35" s="3">
        <v>12</v>
      </c>
      <c r="P35" s="2">
        <v>17</v>
      </c>
      <c r="Q35" s="1">
        <v>0</v>
      </c>
      <c r="R35" s="3">
        <v>0</v>
      </c>
      <c r="S35" s="2">
        <v>0</v>
      </c>
      <c r="T35" s="1">
        <v>774</v>
      </c>
      <c r="U35" s="3">
        <v>292</v>
      </c>
      <c r="V35" s="2">
        <v>1066</v>
      </c>
      <c r="W35" s="1">
        <v>0</v>
      </c>
      <c r="X35" s="3">
        <v>0</v>
      </c>
      <c r="Y35" s="2">
        <v>0</v>
      </c>
      <c r="Z35" s="1">
        <v>8</v>
      </c>
      <c r="AA35" s="3">
        <v>4</v>
      </c>
      <c r="AB35" s="2">
        <v>12</v>
      </c>
      <c r="AC35" s="38">
        <v>37</v>
      </c>
      <c r="AD35" s="2">
        <v>39</v>
      </c>
      <c r="AE35" s="39">
        <v>76</v>
      </c>
      <c r="AF35" s="1">
        <f t="shared" si="4"/>
        <v>2039</v>
      </c>
      <c r="AG35" s="3">
        <f t="shared" si="4"/>
        <v>832</v>
      </c>
      <c r="AH35" s="2">
        <f t="shared" si="4"/>
        <v>2871</v>
      </c>
    </row>
    <row r="36" spans="1:34" ht="12.75">
      <c r="A36" s="13" t="s">
        <v>22</v>
      </c>
      <c r="B36" s="1">
        <v>575</v>
      </c>
      <c r="C36" s="3">
        <v>228</v>
      </c>
      <c r="D36" s="2">
        <v>803</v>
      </c>
      <c r="E36" s="1">
        <v>13</v>
      </c>
      <c r="F36" s="3">
        <v>15</v>
      </c>
      <c r="G36" s="2">
        <v>28</v>
      </c>
      <c r="H36" s="1">
        <v>0</v>
      </c>
      <c r="I36" s="3">
        <v>0</v>
      </c>
      <c r="J36" s="2">
        <v>0</v>
      </c>
      <c r="K36" s="1">
        <v>232</v>
      </c>
      <c r="L36" s="3">
        <v>306</v>
      </c>
      <c r="M36" s="2">
        <v>538</v>
      </c>
      <c r="N36" s="1">
        <v>16</v>
      </c>
      <c r="O36" s="3">
        <v>20</v>
      </c>
      <c r="P36" s="2">
        <v>36</v>
      </c>
      <c r="Q36" s="1">
        <v>0</v>
      </c>
      <c r="R36" s="3">
        <v>0</v>
      </c>
      <c r="S36" s="2">
        <v>0</v>
      </c>
      <c r="T36" s="1">
        <v>1035</v>
      </c>
      <c r="U36" s="3">
        <v>799</v>
      </c>
      <c r="V36" s="2">
        <v>1834</v>
      </c>
      <c r="W36" s="1">
        <v>0</v>
      </c>
      <c r="X36" s="3">
        <v>0</v>
      </c>
      <c r="Y36" s="2">
        <v>0</v>
      </c>
      <c r="Z36" s="1">
        <v>12</v>
      </c>
      <c r="AA36" s="3">
        <v>12</v>
      </c>
      <c r="AB36" s="2">
        <v>24</v>
      </c>
      <c r="AC36" s="38">
        <v>34</v>
      </c>
      <c r="AD36" s="2">
        <v>27</v>
      </c>
      <c r="AE36" s="39">
        <v>61</v>
      </c>
      <c r="AF36" s="1">
        <f t="shared" si="4"/>
        <v>1917</v>
      </c>
      <c r="AG36" s="3">
        <f t="shared" si="4"/>
        <v>1407</v>
      </c>
      <c r="AH36" s="2">
        <f t="shared" si="4"/>
        <v>3324</v>
      </c>
    </row>
    <row r="37" spans="1:34" s="11" customFormat="1" ht="12.75">
      <c r="A37" s="10" t="s">
        <v>23</v>
      </c>
      <c r="B37" s="4">
        <v>36852</v>
      </c>
      <c r="C37" s="5">
        <v>36882</v>
      </c>
      <c r="D37" s="5">
        <v>73734</v>
      </c>
      <c r="E37" s="4">
        <v>291</v>
      </c>
      <c r="F37" s="5">
        <v>282</v>
      </c>
      <c r="G37" s="5">
        <v>573</v>
      </c>
      <c r="H37" s="4">
        <v>0</v>
      </c>
      <c r="I37" s="5">
        <v>2</v>
      </c>
      <c r="J37" s="5">
        <v>2</v>
      </c>
      <c r="K37" s="4">
        <v>2561</v>
      </c>
      <c r="L37" s="5">
        <v>2358</v>
      </c>
      <c r="M37" s="5">
        <v>4919</v>
      </c>
      <c r="N37" s="4">
        <v>72</v>
      </c>
      <c r="O37" s="5">
        <v>74</v>
      </c>
      <c r="P37" s="5">
        <v>146</v>
      </c>
      <c r="Q37" s="4">
        <v>0</v>
      </c>
      <c r="R37" s="5">
        <v>0</v>
      </c>
      <c r="S37" s="5">
        <v>0</v>
      </c>
      <c r="T37" s="4">
        <v>7760</v>
      </c>
      <c r="U37" s="5">
        <v>6832</v>
      </c>
      <c r="V37" s="5">
        <v>14592</v>
      </c>
      <c r="W37" s="4">
        <v>484</v>
      </c>
      <c r="X37" s="5">
        <v>620</v>
      </c>
      <c r="Y37" s="5">
        <v>1104</v>
      </c>
      <c r="Z37" s="4">
        <v>92</v>
      </c>
      <c r="AA37" s="5">
        <v>88</v>
      </c>
      <c r="AB37" s="5">
        <v>180</v>
      </c>
      <c r="AC37" s="51">
        <v>592</v>
      </c>
      <c r="AD37" s="5">
        <v>280</v>
      </c>
      <c r="AE37" s="52">
        <v>872</v>
      </c>
      <c r="AF37" s="4">
        <f t="shared" si="4"/>
        <v>48704</v>
      </c>
      <c r="AG37" s="5">
        <f t="shared" si="4"/>
        <v>47418</v>
      </c>
      <c r="AH37" s="5">
        <f t="shared" si="4"/>
        <v>96122</v>
      </c>
    </row>
    <row r="38" spans="1:34" s="11" customFormat="1" ht="12.75">
      <c r="A38" s="12" t="s">
        <v>29</v>
      </c>
      <c r="B38" s="6"/>
      <c r="C38" s="7"/>
      <c r="D38" s="7"/>
      <c r="E38" s="6"/>
      <c r="F38" s="7"/>
      <c r="G38" s="7"/>
      <c r="H38" s="6"/>
      <c r="I38" s="7"/>
      <c r="J38" s="7"/>
      <c r="K38" s="6"/>
      <c r="L38" s="7"/>
      <c r="M38" s="7"/>
      <c r="N38" s="6"/>
      <c r="O38" s="7"/>
      <c r="P38" s="7"/>
      <c r="Q38" s="6"/>
      <c r="R38" s="7"/>
      <c r="S38" s="7"/>
      <c r="T38" s="6"/>
      <c r="U38" s="7"/>
      <c r="V38" s="7"/>
      <c r="W38" s="6"/>
      <c r="X38" s="7"/>
      <c r="Y38" s="7"/>
      <c r="Z38" s="6"/>
      <c r="AA38" s="7"/>
      <c r="AB38" s="7"/>
      <c r="AC38" s="53"/>
      <c r="AD38" s="7"/>
      <c r="AE38" s="54"/>
      <c r="AF38" s="6"/>
      <c r="AG38" s="7"/>
      <c r="AH38" s="7"/>
    </row>
    <row r="39" spans="1:34" ht="12.75">
      <c r="A39" s="13" t="s">
        <v>19</v>
      </c>
      <c r="B39" s="1">
        <v>1282</v>
      </c>
      <c r="C39" s="2">
        <v>1204</v>
      </c>
      <c r="D39" s="2">
        <v>2486</v>
      </c>
      <c r="E39" s="1">
        <v>96</v>
      </c>
      <c r="F39" s="2">
        <v>68</v>
      </c>
      <c r="G39" s="2">
        <v>164</v>
      </c>
      <c r="H39" s="1">
        <v>0</v>
      </c>
      <c r="I39" s="2">
        <v>0</v>
      </c>
      <c r="J39" s="2">
        <v>0</v>
      </c>
      <c r="K39" s="1">
        <v>1131</v>
      </c>
      <c r="L39" s="2">
        <v>987</v>
      </c>
      <c r="M39" s="2">
        <v>2118</v>
      </c>
      <c r="N39" s="1">
        <v>47</v>
      </c>
      <c r="O39" s="2">
        <v>36</v>
      </c>
      <c r="P39" s="2">
        <v>83</v>
      </c>
      <c r="Q39" s="1">
        <v>0</v>
      </c>
      <c r="R39" s="2">
        <v>0</v>
      </c>
      <c r="S39" s="2">
        <v>0</v>
      </c>
      <c r="T39" s="1">
        <v>2093</v>
      </c>
      <c r="U39" s="2">
        <v>2189</v>
      </c>
      <c r="V39" s="2">
        <v>4282</v>
      </c>
      <c r="W39" s="1">
        <v>0</v>
      </c>
      <c r="X39" s="2">
        <v>0</v>
      </c>
      <c r="Y39" s="2">
        <v>0</v>
      </c>
      <c r="Z39" s="1">
        <v>67</v>
      </c>
      <c r="AA39" s="2">
        <v>77</v>
      </c>
      <c r="AB39" s="2">
        <v>144</v>
      </c>
      <c r="AC39" s="38">
        <v>62</v>
      </c>
      <c r="AD39" s="2">
        <v>46</v>
      </c>
      <c r="AE39" s="39">
        <v>108</v>
      </c>
      <c r="AF39" s="1">
        <f aca="true" t="shared" si="5" ref="AF39:AH43">SUM(AC39,Z39,W39,T39,Q39,N39,K39,H39,E39,B39)</f>
        <v>4778</v>
      </c>
      <c r="AG39" s="2">
        <f t="shared" si="5"/>
        <v>4607</v>
      </c>
      <c r="AH39" s="2">
        <f t="shared" si="5"/>
        <v>9385</v>
      </c>
    </row>
    <row r="40" spans="1:34" ht="12.75">
      <c r="A40" s="13" t="s">
        <v>20</v>
      </c>
      <c r="B40" s="1">
        <v>21807</v>
      </c>
      <c r="C40" s="3">
        <v>20245</v>
      </c>
      <c r="D40" s="2">
        <v>42052</v>
      </c>
      <c r="E40" s="1">
        <v>0</v>
      </c>
      <c r="F40" s="3">
        <v>0</v>
      </c>
      <c r="G40" s="2">
        <v>0</v>
      </c>
      <c r="H40" s="1">
        <v>0</v>
      </c>
      <c r="I40" s="3">
        <v>0</v>
      </c>
      <c r="J40" s="2">
        <v>0</v>
      </c>
      <c r="K40" s="1">
        <v>0</v>
      </c>
      <c r="L40" s="3">
        <v>0</v>
      </c>
      <c r="M40" s="2">
        <v>0</v>
      </c>
      <c r="N40" s="1">
        <v>0</v>
      </c>
      <c r="O40" s="3">
        <v>0</v>
      </c>
      <c r="P40" s="2">
        <v>0</v>
      </c>
      <c r="Q40" s="1">
        <v>0</v>
      </c>
      <c r="R40" s="3">
        <v>0</v>
      </c>
      <c r="S40" s="2">
        <v>0</v>
      </c>
      <c r="T40" s="1">
        <v>0</v>
      </c>
      <c r="U40" s="3">
        <v>0</v>
      </c>
      <c r="V40" s="2">
        <v>0</v>
      </c>
      <c r="W40" s="1">
        <v>0</v>
      </c>
      <c r="X40" s="3">
        <v>0</v>
      </c>
      <c r="Y40" s="2">
        <v>0</v>
      </c>
      <c r="Z40" s="1">
        <v>0</v>
      </c>
      <c r="AA40" s="3">
        <v>0</v>
      </c>
      <c r="AB40" s="2">
        <v>0</v>
      </c>
      <c r="AC40" s="38">
        <v>240</v>
      </c>
      <c r="AD40" s="2">
        <v>56</v>
      </c>
      <c r="AE40" s="39">
        <v>296</v>
      </c>
      <c r="AF40" s="1">
        <f t="shared" si="5"/>
        <v>22047</v>
      </c>
      <c r="AG40" s="3">
        <f t="shared" si="5"/>
        <v>20301</v>
      </c>
      <c r="AH40" s="2">
        <f t="shared" si="5"/>
        <v>42348</v>
      </c>
    </row>
    <row r="41" spans="1:34" ht="12.75">
      <c r="A41" s="13" t="s">
        <v>21</v>
      </c>
      <c r="B41" s="1">
        <v>901</v>
      </c>
      <c r="C41" s="3">
        <v>531</v>
      </c>
      <c r="D41" s="2">
        <v>1432</v>
      </c>
      <c r="E41" s="1">
        <v>49</v>
      </c>
      <c r="F41" s="3">
        <v>21</v>
      </c>
      <c r="G41" s="2">
        <v>70</v>
      </c>
      <c r="H41" s="1">
        <v>0</v>
      </c>
      <c r="I41" s="3">
        <v>0</v>
      </c>
      <c r="J41" s="2">
        <v>0</v>
      </c>
      <c r="K41" s="1">
        <v>331</v>
      </c>
      <c r="L41" s="3">
        <v>137</v>
      </c>
      <c r="M41" s="2">
        <v>468</v>
      </c>
      <c r="N41" s="1">
        <v>8</v>
      </c>
      <c r="O41" s="3">
        <v>9</v>
      </c>
      <c r="P41" s="2">
        <v>17</v>
      </c>
      <c r="Q41" s="1">
        <v>0</v>
      </c>
      <c r="R41" s="3">
        <v>0</v>
      </c>
      <c r="S41" s="2">
        <v>0</v>
      </c>
      <c r="T41" s="1">
        <v>1145</v>
      </c>
      <c r="U41" s="3">
        <v>762</v>
      </c>
      <c r="V41" s="2">
        <v>1907</v>
      </c>
      <c r="W41" s="1">
        <v>0</v>
      </c>
      <c r="X41" s="3">
        <v>0</v>
      </c>
      <c r="Y41" s="2">
        <v>0</v>
      </c>
      <c r="Z41" s="1">
        <v>2</v>
      </c>
      <c r="AA41" s="3">
        <v>5</v>
      </c>
      <c r="AB41" s="2">
        <v>7</v>
      </c>
      <c r="AC41" s="38">
        <v>42</v>
      </c>
      <c r="AD41" s="2">
        <v>27</v>
      </c>
      <c r="AE41" s="39">
        <v>69</v>
      </c>
      <c r="AF41" s="1">
        <f t="shared" si="5"/>
        <v>2478</v>
      </c>
      <c r="AG41" s="3">
        <f t="shared" si="5"/>
        <v>1492</v>
      </c>
      <c r="AH41" s="2">
        <f t="shared" si="5"/>
        <v>3970</v>
      </c>
    </row>
    <row r="42" spans="1:34" ht="12.75">
      <c r="A42" s="13" t="s">
        <v>22</v>
      </c>
      <c r="B42" s="1">
        <v>255</v>
      </c>
      <c r="C42" s="3">
        <v>333</v>
      </c>
      <c r="D42" s="2">
        <v>588</v>
      </c>
      <c r="E42" s="1">
        <v>1</v>
      </c>
      <c r="F42" s="3">
        <v>4</v>
      </c>
      <c r="G42" s="2">
        <v>5</v>
      </c>
      <c r="H42" s="1">
        <v>0</v>
      </c>
      <c r="I42" s="3">
        <v>0</v>
      </c>
      <c r="J42" s="2">
        <v>0</v>
      </c>
      <c r="K42" s="1">
        <v>110</v>
      </c>
      <c r="L42" s="3">
        <v>123</v>
      </c>
      <c r="M42" s="2">
        <v>233</v>
      </c>
      <c r="N42" s="1">
        <v>5</v>
      </c>
      <c r="O42" s="3">
        <v>6</v>
      </c>
      <c r="P42" s="2">
        <v>11</v>
      </c>
      <c r="Q42" s="1">
        <v>0</v>
      </c>
      <c r="R42" s="3">
        <v>0</v>
      </c>
      <c r="S42" s="2">
        <v>0</v>
      </c>
      <c r="T42" s="1">
        <v>139</v>
      </c>
      <c r="U42" s="3">
        <v>134</v>
      </c>
      <c r="V42" s="2">
        <v>273</v>
      </c>
      <c r="W42" s="1">
        <v>0</v>
      </c>
      <c r="X42" s="3">
        <v>0</v>
      </c>
      <c r="Y42" s="2">
        <v>0</v>
      </c>
      <c r="Z42" s="1">
        <v>1</v>
      </c>
      <c r="AA42" s="3">
        <v>1</v>
      </c>
      <c r="AB42" s="2">
        <v>2</v>
      </c>
      <c r="AC42" s="38">
        <v>0</v>
      </c>
      <c r="AD42" s="2">
        <v>0</v>
      </c>
      <c r="AE42" s="39">
        <v>0</v>
      </c>
      <c r="AF42" s="1">
        <f t="shared" si="5"/>
        <v>511</v>
      </c>
      <c r="AG42" s="3">
        <f t="shared" si="5"/>
        <v>601</v>
      </c>
      <c r="AH42" s="2">
        <f t="shared" si="5"/>
        <v>1112</v>
      </c>
    </row>
    <row r="43" spans="1:34" s="11" customFormat="1" ht="12.75">
      <c r="A43" s="10" t="s">
        <v>23</v>
      </c>
      <c r="B43" s="4">
        <v>24245</v>
      </c>
      <c r="C43" s="5">
        <v>22313</v>
      </c>
      <c r="D43" s="5">
        <v>46558</v>
      </c>
      <c r="E43" s="4">
        <v>146</v>
      </c>
      <c r="F43" s="5">
        <v>93</v>
      </c>
      <c r="G43" s="5">
        <v>239</v>
      </c>
      <c r="H43" s="4">
        <v>0</v>
      </c>
      <c r="I43" s="5">
        <v>0</v>
      </c>
      <c r="J43" s="5">
        <v>0</v>
      </c>
      <c r="K43" s="4">
        <v>1572</v>
      </c>
      <c r="L43" s="5">
        <v>1247</v>
      </c>
      <c r="M43" s="5">
        <v>2819</v>
      </c>
      <c r="N43" s="4">
        <v>60</v>
      </c>
      <c r="O43" s="5">
        <v>51</v>
      </c>
      <c r="P43" s="5">
        <v>111</v>
      </c>
      <c r="Q43" s="4">
        <v>0</v>
      </c>
      <c r="R43" s="5">
        <v>0</v>
      </c>
      <c r="S43" s="5">
        <v>0</v>
      </c>
      <c r="T43" s="4">
        <v>3377</v>
      </c>
      <c r="U43" s="5">
        <v>3085</v>
      </c>
      <c r="V43" s="5">
        <v>6462</v>
      </c>
      <c r="W43" s="4">
        <v>0</v>
      </c>
      <c r="X43" s="5">
        <v>0</v>
      </c>
      <c r="Y43" s="5">
        <v>0</v>
      </c>
      <c r="Z43" s="4">
        <v>70</v>
      </c>
      <c r="AA43" s="5">
        <v>83</v>
      </c>
      <c r="AB43" s="5">
        <v>153</v>
      </c>
      <c r="AC43" s="51">
        <v>344</v>
      </c>
      <c r="AD43" s="5">
        <v>129</v>
      </c>
      <c r="AE43" s="52">
        <v>473</v>
      </c>
      <c r="AF43" s="4">
        <f t="shared" si="5"/>
        <v>29814</v>
      </c>
      <c r="AG43" s="5">
        <f t="shared" si="5"/>
        <v>27001</v>
      </c>
      <c r="AH43" s="5">
        <f t="shared" si="5"/>
        <v>56815</v>
      </c>
    </row>
    <row r="44" spans="1:34" s="16" customFormat="1" ht="12.75">
      <c r="A44" s="15" t="s">
        <v>30</v>
      </c>
      <c r="B44" s="8"/>
      <c r="C44" s="9"/>
      <c r="D44" s="9"/>
      <c r="E44" s="8"/>
      <c r="F44" s="9"/>
      <c r="G44" s="9"/>
      <c r="H44" s="8"/>
      <c r="I44" s="9"/>
      <c r="J44" s="9"/>
      <c r="K44" s="8"/>
      <c r="L44" s="9"/>
      <c r="M44" s="9"/>
      <c r="N44" s="8"/>
      <c r="O44" s="9"/>
      <c r="P44" s="9"/>
      <c r="Q44" s="8"/>
      <c r="R44" s="9"/>
      <c r="S44" s="9"/>
      <c r="T44" s="8"/>
      <c r="U44" s="9"/>
      <c r="V44" s="9"/>
      <c r="W44" s="8"/>
      <c r="X44" s="9"/>
      <c r="Y44" s="9"/>
      <c r="Z44" s="8"/>
      <c r="AA44" s="9"/>
      <c r="AB44" s="9"/>
      <c r="AC44" s="57"/>
      <c r="AD44" s="9"/>
      <c r="AE44" s="58"/>
      <c r="AF44" s="8"/>
      <c r="AG44" s="9"/>
      <c r="AH44" s="9"/>
    </row>
    <row r="45" spans="1:34" ht="12.75">
      <c r="A45" s="13" t="s">
        <v>19</v>
      </c>
      <c r="B45" s="1">
        <f aca="true" t="shared" si="6" ref="B45:AE45">SUM(B10,B16,B22,B27,B33,B39)</f>
        <v>9332</v>
      </c>
      <c r="C45" s="2">
        <f t="shared" si="6"/>
        <v>8838</v>
      </c>
      <c r="D45" s="2">
        <f t="shared" si="6"/>
        <v>18170</v>
      </c>
      <c r="E45" s="1">
        <f t="shared" si="6"/>
        <v>871</v>
      </c>
      <c r="F45" s="2">
        <f t="shared" si="6"/>
        <v>870</v>
      </c>
      <c r="G45" s="2">
        <f t="shared" si="6"/>
        <v>1741</v>
      </c>
      <c r="H45" s="1">
        <f t="shared" si="6"/>
        <v>15</v>
      </c>
      <c r="I45" s="2">
        <f t="shared" si="6"/>
        <v>19</v>
      </c>
      <c r="J45" s="2">
        <f t="shared" si="6"/>
        <v>34</v>
      </c>
      <c r="K45" s="1">
        <f t="shared" si="6"/>
        <v>8978</v>
      </c>
      <c r="L45" s="2">
        <f t="shared" si="6"/>
        <v>7895</v>
      </c>
      <c r="M45" s="2">
        <f t="shared" si="6"/>
        <v>16873</v>
      </c>
      <c r="N45" s="1">
        <f t="shared" si="6"/>
        <v>299</v>
      </c>
      <c r="O45" s="2">
        <f t="shared" si="6"/>
        <v>266</v>
      </c>
      <c r="P45" s="2">
        <f t="shared" si="6"/>
        <v>565</v>
      </c>
      <c r="Q45" s="1">
        <f t="shared" si="6"/>
        <v>1</v>
      </c>
      <c r="R45" s="2">
        <f t="shared" si="6"/>
        <v>4</v>
      </c>
      <c r="S45" s="2">
        <f t="shared" si="6"/>
        <v>5</v>
      </c>
      <c r="T45" s="1">
        <f t="shared" si="6"/>
        <v>20804</v>
      </c>
      <c r="U45" s="2">
        <f t="shared" si="6"/>
        <v>20625</v>
      </c>
      <c r="V45" s="2">
        <f t="shared" si="6"/>
        <v>41429</v>
      </c>
      <c r="W45" s="1">
        <f t="shared" si="6"/>
        <v>0</v>
      </c>
      <c r="X45" s="2">
        <f t="shared" si="6"/>
        <v>0</v>
      </c>
      <c r="Y45" s="2">
        <f t="shared" si="6"/>
        <v>0</v>
      </c>
      <c r="Z45" s="1">
        <f t="shared" si="6"/>
        <v>327</v>
      </c>
      <c r="AA45" s="2">
        <f t="shared" si="6"/>
        <v>394</v>
      </c>
      <c r="AB45" s="2">
        <f t="shared" si="6"/>
        <v>721</v>
      </c>
      <c r="AC45" s="38">
        <f t="shared" si="6"/>
        <v>467</v>
      </c>
      <c r="AD45" s="2">
        <f t="shared" si="6"/>
        <v>369</v>
      </c>
      <c r="AE45" s="39">
        <f t="shared" si="6"/>
        <v>836</v>
      </c>
      <c r="AF45" s="1">
        <f aca="true" t="shared" si="7" ref="AF45:AH49">SUM(AC45,Z45,W45,T45,Q45,N45,K45,H45,E45,B45)</f>
        <v>41094</v>
      </c>
      <c r="AG45" s="2">
        <f t="shared" si="7"/>
        <v>39280</v>
      </c>
      <c r="AH45" s="2">
        <f t="shared" si="7"/>
        <v>80374</v>
      </c>
    </row>
    <row r="46" spans="1:34" ht="12.75">
      <c r="A46" s="13" t="s">
        <v>20</v>
      </c>
      <c r="B46" s="1">
        <f aca="true" t="shared" si="8" ref="B46:AE46">SUM(B11,B17,B23,B28,B34,B40)</f>
        <v>150123</v>
      </c>
      <c r="C46" s="3">
        <f t="shared" si="8"/>
        <v>152128</v>
      </c>
      <c r="D46" s="2">
        <f t="shared" si="8"/>
        <v>302251</v>
      </c>
      <c r="E46" s="1">
        <f t="shared" si="8"/>
        <v>0</v>
      </c>
      <c r="F46" s="3">
        <f t="shared" si="8"/>
        <v>0</v>
      </c>
      <c r="G46" s="2">
        <f t="shared" si="8"/>
        <v>0</v>
      </c>
      <c r="H46" s="1">
        <f t="shared" si="8"/>
        <v>265</v>
      </c>
      <c r="I46" s="3">
        <f t="shared" si="8"/>
        <v>476</v>
      </c>
      <c r="J46" s="2">
        <f t="shared" si="8"/>
        <v>741</v>
      </c>
      <c r="K46" s="1">
        <f t="shared" si="8"/>
        <v>216</v>
      </c>
      <c r="L46" s="3">
        <f t="shared" si="8"/>
        <v>527</v>
      </c>
      <c r="M46" s="2">
        <f t="shared" si="8"/>
        <v>743</v>
      </c>
      <c r="N46" s="1">
        <f t="shared" si="8"/>
        <v>0</v>
      </c>
      <c r="O46" s="3">
        <f t="shared" si="8"/>
        <v>0</v>
      </c>
      <c r="P46" s="2">
        <f t="shared" si="8"/>
        <v>0</v>
      </c>
      <c r="Q46" s="1">
        <f t="shared" si="8"/>
        <v>0</v>
      </c>
      <c r="R46" s="3">
        <f t="shared" si="8"/>
        <v>0</v>
      </c>
      <c r="S46" s="2">
        <f t="shared" si="8"/>
        <v>0</v>
      </c>
      <c r="T46" s="1">
        <f t="shared" si="8"/>
        <v>143</v>
      </c>
      <c r="U46" s="3">
        <f t="shared" si="8"/>
        <v>333</v>
      </c>
      <c r="V46" s="2">
        <f t="shared" si="8"/>
        <v>476</v>
      </c>
      <c r="W46" s="1">
        <f t="shared" si="8"/>
        <v>544</v>
      </c>
      <c r="X46" s="3">
        <f t="shared" si="8"/>
        <v>714</v>
      </c>
      <c r="Y46" s="2">
        <f t="shared" si="8"/>
        <v>1258</v>
      </c>
      <c r="Z46" s="1">
        <f t="shared" si="8"/>
        <v>18</v>
      </c>
      <c r="AA46" s="3">
        <f t="shared" si="8"/>
        <v>18</v>
      </c>
      <c r="AB46" s="2">
        <f t="shared" si="8"/>
        <v>36</v>
      </c>
      <c r="AC46" s="38">
        <f t="shared" si="8"/>
        <v>1285</v>
      </c>
      <c r="AD46" s="2">
        <f t="shared" si="8"/>
        <v>665</v>
      </c>
      <c r="AE46" s="39">
        <f t="shared" si="8"/>
        <v>1950</v>
      </c>
      <c r="AF46" s="1">
        <f t="shared" si="7"/>
        <v>152594</v>
      </c>
      <c r="AG46" s="3">
        <f t="shared" si="7"/>
        <v>154861</v>
      </c>
      <c r="AH46" s="2">
        <f t="shared" si="7"/>
        <v>307455</v>
      </c>
    </row>
    <row r="47" spans="1:34" ht="12.75">
      <c r="A47" s="13" t="s">
        <v>21</v>
      </c>
      <c r="B47" s="1">
        <f aca="true" t="shared" si="9" ref="B47:AE47">SUM(B12,B18,B29,B35,B41)</f>
        <v>3468</v>
      </c>
      <c r="C47" s="3">
        <f t="shared" si="9"/>
        <v>1367</v>
      </c>
      <c r="D47" s="2">
        <f t="shared" si="9"/>
        <v>4835</v>
      </c>
      <c r="E47" s="1">
        <f t="shared" si="9"/>
        <v>126</v>
      </c>
      <c r="F47" s="3">
        <f t="shared" si="9"/>
        <v>57</v>
      </c>
      <c r="G47" s="2">
        <f t="shared" si="9"/>
        <v>183</v>
      </c>
      <c r="H47" s="1">
        <f t="shared" si="9"/>
        <v>5</v>
      </c>
      <c r="I47" s="3">
        <f t="shared" si="9"/>
        <v>3</v>
      </c>
      <c r="J47" s="2">
        <f t="shared" si="9"/>
        <v>8</v>
      </c>
      <c r="K47" s="1">
        <f t="shared" si="9"/>
        <v>1063</v>
      </c>
      <c r="L47" s="3">
        <f t="shared" si="9"/>
        <v>835</v>
      </c>
      <c r="M47" s="2">
        <f t="shared" si="9"/>
        <v>1898</v>
      </c>
      <c r="N47" s="1">
        <f t="shared" si="9"/>
        <v>28</v>
      </c>
      <c r="O47" s="3">
        <f t="shared" si="9"/>
        <v>30</v>
      </c>
      <c r="P47" s="2">
        <f t="shared" si="9"/>
        <v>58</v>
      </c>
      <c r="Q47" s="1">
        <f t="shared" si="9"/>
        <v>0</v>
      </c>
      <c r="R47" s="3">
        <f t="shared" si="9"/>
        <v>0</v>
      </c>
      <c r="S47" s="2">
        <f t="shared" si="9"/>
        <v>0</v>
      </c>
      <c r="T47" s="1">
        <f t="shared" si="9"/>
        <v>3995</v>
      </c>
      <c r="U47" s="3">
        <f t="shared" si="9"/>
        <v>2002</v>
      </c>
      <c r="V47" s="2">
        <f t="shared" si="9"/>
        <v>5997</v>
      </c>
      <c r="W47" s="1">
        <f t="shared" si="9"/>
        <v>0</v>
      </c>
      <c r="X47" s="3">
        <f t="shared" si="9"/>
        <v>0</v>
      </c>
      <c r="Y47" s="2">
        <f t="shared" si="9"/>
        <v>0</v>
      </c>
      <c r="Z47" s="1">
        <f t="shared" si="9"/>
        <v>68</v>
      </c>
      <c r="AA47" s="3">
        <f t="shared" si="9"/>
        <v>35</v>
      </c>
      <c r="AB47" s="2">
        <f t="shared" si="9"/>
        <v>103</v>
      </c>
      <c r="AC47" s="38">
        <f t="shared" si="9"/>
        <v>159</v>
      </c>
      <c r="AD47" s="2">
        <f t="shared" si="9"/>
        <v>79</v>
      </c>
      <c r="AE47" s="39">
        <f t="shared" si="9"/>
        <v>238</v>
      </c>
      <c r="AF47" s="1">
        <f t="shared" si="7"/>
        <v>8912</v>
      </c>
      <c r="AG47" s="3">
        <f t="shared" si="7"/>
        <v>4408</v>
      </c>
      <c r="AH47" s="2">
        <f t="shared" si="7"/>
        <v>13320</v>
      </c>
    </row>
    <row r="48" spans="1:34" ht="12.75">
      <c r="A48" s="13" t="s">
        <v>22</v>
      </c>
      <c r="B48" s="1">
        <f aca="true" t="shared" si="10" ref="B48:AE48">SUM(B13,B19,B24,B30,B36,B42)</f>
        <v>3308</v>
      </c>
      <c r="C48" s="3">
        <f t="shared" si="10"/>
        <v>1717</v>
      </c>
      <c r="D48" s="2">
        <f t="shared" si="10"/>
        <v>5025</v>
      </c>
      <c r="E48" s="1">
        <f t="shared" si="10"/>
        <v>168</v>
      </c>
      <c r="F48" s="3">
        <f t="shared" si="10"/>
        <v>138</v>
      </c>
      <c r="G48" s="2">
        <f t="shared" si="10"/>
        <v>306</v>
      </c>
      <c r="H48" s="1">
        <f t="shared" si="10"/>
        <v>9</v>
      </c>
      <c r="I48" s="3">
        <f t="shared" si="10"/>
        <v>3</v>
      </c>
      <c r="J48" s="2">
        <f t="shared" si="10"/>
        <v>12</v>
      </c>
      <c r="K48" s="1">
        <f t="shared" si="10"/>
        <v>2491</v>
      </c>
      <c r="L48" s="3">
        <f t="shared" si="10"/>
        <v>2021</v>
      </c>
      <c r="M48" s="2">
        <f t="shared" si="10"/>
        <v>4512</v>
      </c>
      <c r="N48" s="1">
        <f t="shared" si="10"/>
        <v>101</v>
      </c>
      <c r="O48" s="3">
        <f t="shared" si="10"/>
        <v>61</v>
      </c>
      <c r="P48" s="2">
        <f t="shared" si="10"/>
        <v>162</v>
      </c>
      <c r="Q48" s="1">
        <f t="shared" si="10"/>
        <v>0</v>
      </c>
      <c r="R48" s="3">
        <f t="shared" si="10"/>
        <v>1</v>
      </c>
      <c r="S48" s="2">
        <f t="shared" si="10"/>
        <v>1</v>
      </c>
      <c r="T48" s="1">
        <f t="shared" si="10"/>
        <v>4796</v>
      </c>
      <c r="U48" s="3">
        <f t="shared" si="10"/>
        <v>3044</v>
      </c>
      <c r="V48" s="2">
        <f t="shared" si="10"/>
        <v>7840</v>
      </c>
      <c r="W48" s="1">
        <f t="shared" si="10"/>
        <v>0</v>
      </c>
      <c r="X48" s="3">
        <f t="shared" si="10"/>
        <v>0</v>
      </c>
      <c r="Y48" s="2">
        <f t="shared" si="10"/>
        <v>0</v>
      </c>
      <c r="Z48" s="1">
        <f t="shared" si="10"/>
        <v>29</v>
      </c>
      <c r="AA48" s="3">
        <f t="shared" si="10"/>
        <v>32</v>
      </c>
      <c r="AB48" s="2">
        <f t="shared" si="10"/>
        <v>61</v>
      </c>
      <c r="AC48" s="38">
        <f t="shared" si="10"/>
        <v>83</v>
      </c>
      <c r="AD48" s="2">
        <f t="shared" si="10"/>
        <v>56</v>
      </c>
      <c r="AE48" s="39">
        <f t="shared" si="10"/>
        <v>139</v>
      </c>
      <c r="AF48" s="1">
        <f t="shared" si="7"/>
        <v>10985</v>
      </c>
      <c r="AG48" s="3">
        <f t="shared" si="7"/>
        <v>7073</v>
      </c>
      <c r="AH48" s="2">
        <f t="shared" si="7"/>
        <v>18058</v>
      </c>
    </row>
    <row r="49" spans="1:34" s="11" customFormat="1" ht="12.75">
      <c r="A49" s="10" t="s">
        <v>11</v>
      </c>
      <c r="B49" s="4">
        <f aca="true" t="shared" si="11" ref="B49:AE49">SUM(B45:B48)</f>
        <v>166231</v>
      </c>
      <c r="C49" s="5">
        <f t="shared" si="11"/>
        <v>164050</v>
      </c>
      <c r="D49" s="5">
        <f t="shared" si="11"/>
        <v>330281</v>
      </c>
      <c r="E49" s="4">
        <f t="shared" si="11"/>
        <v>1165</v>
      </c>
      <c r="F49" s="5">
        <f t="shared" si="11"/>
        <v>1065</v>
      </c>
      <c r="G49" s="5">
        <f t="shared" si="11"/>
        <v>2230</v>
      </c>
      <c r="H49" s="4">
        <f t="shared" si="11"/>
        <v>294</v>
      </c>
      <c r="I49" s="5">
        <f t="shared" si="11"/>
        <v>501</v>
      </c>
      <c r="J49" s="5">
        <f t="shared" si="11"/>
        <v>795</v>
      </c>
      <c r="K49" s="4">
        <f t="shared" si="11"/>
        <v>12748</v>
      </c>
      <c r="L49" s="5">
        <f t="shared" si="11"/>
        <v>11278</v>
      </c>
      <c r="M49" s="5">
        <f t="shared" si="11"/>
        <v>24026</v>
      </c>
      <c r="N49" s="4">
        <f t="shared" si="11"/>
        <v>428</v>
      </c>
      <c r="O49" s="5">
        <f t="shared" si="11"/>
        <v>357</v>
      </c>
      <c r="P49" s="5">
        <f t="shared" si="11"/>
        <v>785</v>
      </c>
      <c r="Q49" s="4">
        <f t="shared" si="11"/>
        <v>1</v>
      </c>
      <c r="R49" s="5">
        <f t="shared" si="11"/>
        <v>5</v>
      </c>
      <c r="S49" s="5">
        <f t="shared" si="11"/>
        <v>6</v>
      </c>
      <c r="T49" s="4">
        <f t="shared" si="11"/>
        <v>29738</v>
      </c>
      <c r="U49" s="5">
        <f t="shared" si="11"/>
        <v>26004</v>
      </c>
      <c r="V49" s="5">
        <f t="shared" si="11"/>
        <v>55742</v>
      </c>
      <c r="W49" s="4">
        <f t="shared" si="11"/>
        <v>544</v>
      </c>
      <c r="X49" s="5">
        <f t="shared" si="11"/>
        <v>714</v>
      </c>
      <c r="Y49" s="5">
        <f t="shared" si="11"/>
        <v>1258</v>
      </c>
      <c r="Z49" s="4">
        <f t="shared" si="11"/>
        <v>442</v>
      </c>
      <c r="AA49" s="5">
        <f t="shared" si="11"/>
        <v>479</v>
      </c>
      <c r="AB49" s="5">
        <f t="shared" si="11"/>
        <v>921</v>
      </c>
      <c r="AC49" s="51">
        <f t="shared" si="11"/>
        <v>1994</v>
      </c>
      <c r="AD49" s="5">
        <f t="shared" si="11"/>
        <v>1169</v>
      </c>
      <c r="AE49" s="52">
        <f t="shared" si="11"/>
        <v>3163</v>
      </c>
      <c r="AF49" s="4">
        <f t="shared" si="7"/>
        <v>213585</v>
      </c>
      <c r="AG49" s="5">
        <f t="shared" si="7"/>
        <v>205622</v>
      </c>
      <c r="AH49" s="5">
        <f t="shared" si="7"/>
        <v>419207</v>
      </c>
    </row>
    <row r="50" spans="1:34" s="11" customFormat="1" ht="12.75">
      <c r="A50" s="10"/>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row>
    <row r="51" ht="12.75">
      <c r="A51" s="37" t="s">
        <v>65</v>
      </c>
    </row>
    <row r="53" ht="17.25">
      <c r="B53" s="35"/>
    </row>
    <row r="54" ht="17.25">
      <c r="B54" s="35"/>
    </row>
  </sheetData>
  <sheetProtection/>
  <mergeCells count="4">
    <mergeCell ref="A2:AH2"/>
    <mergeCell ref="A3:AH3"/>
    <mergeCell ref="AC5:AE5"/>
    <mergeCell ref="AC6:AE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4"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I52"/>
  <sheetViews>
    <sheetView zoomScalePageLayoutView="0" workbookViewId="0" topLeftCell="A1">
      <selection activeCell="A54" sqref="A54"/>
    </sheetView>
  </sheetViews>
  <sheetFormatPr defaultColWidth="9.140625" defaultRowHeight="12.75"/>
  <cols>
    <col min="1" max="1" width="26.57421875" style="16" customWidth="1"/>
    <col min="2" max="2" width="8.00390625" style="14" customWidth="1"/>
    <col min="3" max="3" width="7.8515625" style="14" customWidth="1"/>
    <col min="4" max="4" width="8.28125" style="16" customWidth="1"/>
    <col min="5" max="5" width="8.421875" style="14" customWidth="1"/>
    <col min="6" max="6" width="8.140625" style="14" customWidth="1"/>
    <col min="7" max="7" width="7.421875" style="16" customWidth="1"/>
    <col min="8" max="9" width="8.00390625" style="14" customWidth="1"/>
    <col min="10" max="10" width="7.7109375" style="16" customWidth="1"/>
    <col min="11" max="12" width="8.00390625" style="14" customWidth="1"/>
    <col min="13" max="16" width="8.00390625" style="16" customWidth="1"/>
    <col min="17" max="17" width="8.421875" style="16" customWidth="1"/>
    <col min="18" max="18" width="8.140625" style="16" customWidth="1"/>
    <col min="19" max="19" width="8.00390625" style="16" customWidth="1"/>
    <col min="20" max="21" width="8.00390625" style="14" customWidth="1"/>
    <col min="22" max="25" width="8.28125" style="16" customWidth="1"/>
    <col min="26" max="27" width="8.140625" style="14" customWidth="1"/>
    <col min="28" max="28" width="7.7109375" style="16" customWidth="1"/>
    <col min="29" max="30" width="8.00390625" style="14" customWidth="1"/>
    <col min="31" max="31" width="8.00390625" style="16" customWidth="1"/>
    <col min="32" max="32" width="10.28125" style="14" customWidth="1"/>
    <col min="33" max="34" width="7.57421875" style="14" customWidth="1"/>
    <col min="35" max="35" width="9.28125" style="14" customWidth="1"/>
    <col min="36" max="16384" width="9.140625" style="14" customWidth="1"/>
  </cols>
  <sheetData>
    <row r="1" spans="1:31" ht="12.75">
      <c r="A1" s="17" t="s">
        <v>81</v>
      </c>
      <c r="B1" s="40"/>
      <c r="D1" s="14"/>
      <c r="E1" s="16"/>
      <c r="G1" s="14"/>
      <c r="H1" s="16"/>
      <c r="J1" s="14"/>
      <c r="K1" s="16"/>
      <c r="M1" s="14"/>
      <c r="N1" s="14"/>
      <c r="O1" s="14"/>
      <c r="P1" s="14"/>
      <c r="T1" s="16"/>
      <c r="V1" s="14"/>
      <c r="W1" s="14"/>
      <c r="X1" s="14"/>
      <c r="Y1" s="14"/>
      <c r="Z1" s="16"/>
      <c r="AB1" s="14"/>
      <c r="AC1" s="16"/>
      <c r="AE1" s="14"/>
    </row>
    <row r="2" spans="1:31" ht="12.75">
      <c r="A2" s="145" t="s">
        <v>35</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3" spans="1:31" ht="12.75">
      <c r="A3" s="145" t="s">
        <v>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spans="1:31"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23" customFormat="1" ht="12.75">
      <c r="A5" s="19"/>
      <c r="B5" s="20" t="s">
        <v>2</v>
      </c>
      <c r="C5" s="21"/>
      <c r="D5" s="22"/>
      <c r="E5" s="20" t="s">
        <v>3</v>
      </c>
      <c r="F5" s="21"/>
      <c r="G5" s="22"/>
      <c r="H5" s="20" t="s">
        <v>4</v>
      </c>
      <c r="I5" s="21"/>
      <c r="J5" s="22"/>
      <c r="K5" s="20" t="s">
        <v>5</v>
      </c>
      <c r="L5" s="21"/>
      <c r="M5" s="22"/>
      <c r="N5" s="20" t="s">
        <v>6</v>
      </c>
      <c r="O5" s="22"/>
      <c r="P5" s="42"/>
      <c r="Q5" s="85" t="s">
        <v>7</v>
      </c>
      <c r="R5" s="22"/>
      <c r="S5" s="22"/>
      <c r="T5" s="20" t="s">
        <v>8</v>
      </c>
      <c r="U5" s="21"/>
      <c r="V5" s="22"/>
      <c r="W5" s="41" t="s">
        <v>34</v>
      </c>
      <c r="X5" s="22"/>
      <c r="Y5" s="42"/>
      <c r="Z5" s="20" t="s">
        <v>10</v>
      </c>
      <c r="AA5" s="21"/>
      <c r="AB5" s="78"/>
      <c r="AC5" s="22" t="s">
        <v>11</v>
      </c>
      <c r="AD5" s="21"/>
      <c r="AE5" s="22"/>
    </row>
    <row r="6" spans="1:31" s="29" customFormat="1" ht="12.75">
      <c r="A6" s="24"/>
      <c r="B6" s="25" t="s">
        <v>12</v>
      </c>
      <c r="C6" s="26"/>
      <c r="D6" s="26"/>
      <c r="E6" s="25" t="s">
        <v>12</v>
      </c>
      <c r="F6" s="26"/>
      <c r="G6" s="26"/>
      <c r="H6" s="25" t="s">
        <v>12</v>
      </c>
      <c r="I6" s="26"/>
      <c r="J6" s="26"/>
      <c r="K6" s="25" t="s">
        <v>12</v>
      </c>
      <c r="L6" s="26"/>
      <c r="M6" s="26"/>
      <c r="N6" s="25" t="s">
        <v>12</v>
      </c>
      <c r="O6" s="26"/>
      <c r="P6" s="44"/>
      <c r="Q6" s="43" t="s">
        <v>12</v>
      </c>
      <c r="R6" s="26"/>
      <c r="S6" s="26"/>
      <c r="T6" s="25" t="s">
        <v>13</v>
      </c>
      <c r="U6" s="26"/>
      <c r="V6" s="26"/>
      <c r="W6" s="43" t="s">
        <v>38</v>
      </c>
      <c r="X6" s="26"/>
      <c r="Y6" s="44"/>
      <c r="Z6" s="27"/>
      <c r="AA6" s="24"/>
      <c r="AB6" s="79"/>
      <c r="AC6" s="24"/>
      <c r="AD6" s="24"/>
      <c r="AE6" s="24"/>
    </row>
    <row r="7" spans="1:31" s="23" customFormat="1" ht="12.75">
      <c r="A7" s="30"/>
      <c r="B7" s="31" t="s">
        <v>15</v>
      </c>
      <c r="C7" s="32" t="s">
        <v>16</v>
      </c>
      <c r="D7" s="32" t="s">
        <v>17</v>
      </c>
      <c r="E7" s="31" t="s">
        <v>15</v>
      </c>
      <c r="F7" s="32" t="s">
        <v>16</v>
      </c>
      <c r="G7" s="32" t="s">
        <v>17</v>
      </c>
      <c r="H7" s="31" t="s">
        <v>15</v>
      </c>
      <c r="I7" s="32" t="s">
        <v>16</v>
      </c>
      <c r="J7" s="32" t="s">
        <v>17</v>
      </c>
      <c r="K7" s="31" t="s">
        <v>15</v>
      </c>
      <c r="L7" s="32" t="s">
        <v>16</v>
      </c>
      <c r="M7" s="32" t="s">
        <v>17</v>
      </c>
      <c r="N7" s="86" t="s">
        <v>15</v>
      </c>
      <c r="O7" s="32" t="s">
        <v>16</v>
      </c>
      <c r="P7" s="87" t="s">
        <v>17</v>
      </c>
      <c r="Q7" s="31" t="s">
        <v>15</v>
      </c>
      <c r="R7" s="32" t="s">
        <v>16</v>
      </c>
      <c r="S7" s="32" t="s">
        <v>17</v>
      </c>
      <c r="T7" s="31" t="s">
        <v>15</v>
      </c>
      <c r="U7" s="32" t="s">
        <v>16</v>
      </c>
      <c r="V7" s="32" t="s">
        <v>17</v>
      </c>
      <c r="W7" s="31" t="s">
        <v>15</v>
      </c>
      <c r="X7" s="32" t="s">
        <v>16</v>
      </c>
      <c r="Y7" s="32" t="s">
        <v>17</v>
      </c>
      <c r="Z7" s="31" t="s">
        <v>15</v>
      </c>
      <c r="AA7" s="32" t="s">
        <v>16</v>
      </c>
      <c r="AB7" s="80" t="s">
        <v>17</v>
      </c>
      <c r="AC7" s="32" t="s">
        <v>15</v>
      </c>
      <c r="AD7" s="32" t="s">
        <v>16</v>
      </c>
      <c r="AE7" s="32" t="s">
        <v>17</v>
      </c>
    </row>
    <row r="8" spans="1:31" s="29" customFormat="1" ht="12.75">
      <c r="A8" s="33" t="s">
        <v>18</v>
      </c>
      <c r="B8" s="34"/>
      <c r="C8" s="28"/>
      <c r="D8" s="28"/>
      <c r="E8" s="34"/>
      <c r="F8" s="28"/>
      <c r="G8" s="28"/>
      <c r="H8" s="34"/>
      <c r="I8" s="28"/>
      <c r="J8" s="28"/>
      <c r="K8" s="34"/>
      <c r="L8" s="28"/>
      <c r="M8" s="28"/>
      <c r="N8" s="45"/>
      <c r="O8" s="28"/>
      <c r="P8" s="46"/>
      <c r="Q8" s="34"/>
      <c r="R8" s="28"/>
      <c r="S8" s="28"/>
      <c r="T8" s="34"/>
      <c r="U8" s="28"/>
      <c r="V8" s="28"/>
      <c r="W8" s="45"/>
      <c r="X8" s="28"/>
      <c r="Y8" s="46"/>
      <c r="Z8" s="34"/>
      <c r="AA8" s="28"/>
      <c r="AB8" s="79"/>
      <c r="AC8" s="28"/>
      <c r="AD8" s="28"/>
      <c r="AE8" s="28"/>
    </row>
    <row r="9" spans="1:32" ht="12.75">
      <c r="A9" s="13" t="s">
        <v>19</v>
      </c>
      <c r="B9" s="1">
        <v>408</v>
      </c>
      <c r="C9" s="2">
        <v>222</v>
      </c>
      <c r="D9" s="2">
        <v>630</v>
      </c>
      <c r="E9" s="1">
        <v>19</v>
      </c>
      <c r="F9" s="2">
        <v>11</v>
      </c>
      <c r="G9" s="2">
        <v>30</v>
      </c>
      <c r="H9" s="1">
        <v>0</v>
      </c>
      <c r="I9" s="2">
        <v>1</v>
      </c>
      <c r="J9" s="2">
        <v>1</v>
      </c>
      <c r="K9" s="1">
        <v>161</v>
      </c>
      <c r="L9" s="2">
        <v>97</v>
      </c>
      <c r="M9" s="2">
        <v>258</v>
      </c>
      <c r="N9" s="38">
        <v>6</v>
      </c>
      <c r="O9" s="2">
        <v>0</v>
      </c>
      <c r="P9" s="39">
        <v>6</v>
      </c>
      <c r="Q9" s="1">
        <v>0</v>
      </c>
      <c r="R9" s="2">
        <v>0</v>
      </c>
      <c r="S9" s="2">
        <v>0</v>
      </c>
      <c r="T9" s="1">
        <v>361</v>
      </c>
      <c r="U9" s="2">
        <v>198</v>
      </c>
      <c r="V9" s="2">
        <v>559</v>
      </c>
      <c r="W9" s="38">
        <v>0</v>
      </c>
      <c r="X9" s="2">
        <v>0</v>
      </c>
      <c r="Y9" s="39">
        <v>0</v>
      </c>
      <c r="Z9" s="1">
        <v>2</v>
      </c>
      <c r="AA9" s="2">
        <v>2</v>
      </c>
      <c r="AB9" s="81">
        <v>4</v>
      </c>
      <c r="AC9" s="48">
        <f aca="true" t="shared" si="0" ref="AC9:AD13">SUM(Z9,W9,T9,Q9,K9,H9,E9,B9,N9)</f>
        <v>957</v>
      </c>
      <c r="AD9" s="48">
        <f t="shared" si="0"/>
        <v>531</v>
      </c>
      <c r="AE9" s="48">
        <f>SUM(AC9:AD9)</f>
        <v>1488</v>
      </c>
      <c r="AF9" s="49"/>
    </row>
    <row r="10" spans="1:32" ht="12.75">
      <c r="A10" s="13" t="s">
        <v>20</v>
      </c>
      <c r="B10" s="1">
        <v>2157</v>
      </c>
      <c r="C10" s="3">
        <v>1102</v>
      </c>
      <c r="D10" s="2">
        <v>3259</v>
      </c>
      <c r="E10" s="1">
        <v>0</v>
      </c>
      <c r="F10" s="3">
        <v>0</v>
      </c>
      <c r="G10" s="2">
        <v>0</v>
      </c>
      <c r="H10" s="1">
        <v>0</v>
      </c>
      <c r="I10" s="3">
        <v>0</v>
      </c>
      <c r="J10" s="2">
        <v>0</v>
      </c>
      <c r="K10" s="1">
        <v>0</v>
      </c>
      <c r="L10" s="3">
        <v>0</v>
      </c>
      <c r="M10" s="2">
        <v>0</v>
      </c>
      <c r="N10" s="38">
        <v>0</v>
      </c>
      <c r="O10" s="2">
        <v>0</v>
      </c>
      <c r="P10" s="39">
        <v>0</v>
      </c>
      <c r="Q10" s="1">
        <v>0</v>
      </c>
      <c r="R10" s="2">
        <v>0</v>
      </c>
      <c r="S10" s="2">
        <v>0</v>
      </c>
      <c r="T10" s="1">
        <v>0</v>
      </c>
      <c r="U10" s="3">
        <v>0</v>
      </c>
      <c r="V10" s="2">
        <v>0</v>
      </c>
      <c r="W10" s="38">
        <v>55</v>
      </c>
      <c r="X10" s="2">
        <v>51</v>
      </c>
      <c r="Y10" s="39">
        <v>106</v>
      </c>
      <c r="Z10" s="1">
        <v>0</v>
      </c>
      <c r="AA10" s="3">
        <v>0</v>
      </c>
      <c r="AB10" s="81">
        <v>0</v>
      </c>
      <c r="AC10" s="50">
        <f t="shared" si="0"/>
        <v>2212</v>
      </c>
      <c r="AD10" s="50">
        <f t="shared" si="0"/>
        <v>1153</v>
      </c>
      <c r="AE10" s="48">
        <f>SUM(AC10:AD10)</f>
        <v>3365</v>
      </c>
      <c r="AF10" s="49"/>
    </row>
    <row r="11" spans="1:32" ht="12.75">
      <c r="A11" s="13" t="s">
        <v>21</v>
      </c>
      <c r="B11" s="1">
        <v>0</v>
      </c>
      <c r="C11" s="3">
        <v>0</v>
      </c>
      <c r="D11" s="2">
        <v>0</v>
      </c>
      <c r="E11" s="1">
        <v>0</v>
      </c>
      <c r="F11" s="3">
        <v>0</v>
      </c>
      <c r="G11" s="2">
        <v>0</v>
      </c>
      <c r="H11" s="1">
        <v>0</v>
      </c>
      <c r="I11" s="3">
        <v>0</v>
      </c>
      <c r="J11" s="2">
        <v>0</v>
      </c>
      <c r="K11" s="1">
        <v>0</v>
      </c>
      <c r="L11" s="3">
        <v>0</v>
      </c>
      <c r="M11" s="2">
        <v>0</v>
      </c>
      <c r="N11" s="38">
        <v>0</v>
      </c>
      <c r="O11" s="2">
        <v>0</v>
      </c>
      <c r="P11" s="39">
        <v>0</v>
      </c>
      <c r="Q11" s="1">
        <v>0</v>
      </c>
      <c r="R11" s="2">
        <v>0</v>
      </c>
      <c r="S11" s="2">
        <v>0</v>
      </c>
      <c r="T11" s="1">
        <v>0</v>
      </c>
      <c r="U11" s="3">
        <v>0</v>
      </c>
      <c r="V11" s="2">
        <v>0</v>
      </c>
      <c r="W11" s="38">
        <v>0</v>
      </c>
      <c r="X11" s="2">
        <v>0</v>
      </c>
      <c r="Y11" s="39">
        <v>0</v>
      </c>
      <c r="Z11" s="1">
        <v>0</v>
      </c>
      <c r="AA11" s="3">
        <v>0</v>
      </c>
      <c r="AB11" s="81">
        <v>0</v>
      </c>
      <c r="AC11" s="50">
        <f t="shared" si="0"/>
        <v>0</v>
      </c>
      <c r="AD11" s="50">
        <f t="shared" si="0"/>
        <v>0</v>
      </c>
      <c r="AE11" s="48">
        <f>SUM(AC11:AD11)</f>
        <v>0</v>
      </c>
      <c r="AF11" s="49"/>
    </row>
    <row r="12" spans="1:32" ht="12.75">
      <c r="A12" s="13" t="s">
        <v>22</v>
      </c>
      <c r="B12" s="1">
        <v>146</v>
      </c>
      <c r="C12" s="3">
        <v>103</v>
      </c>
      <c r="D12" s="2">
        <v>249</v>
      </c>
      <c r="E12" s="1">
        <v>21</v>
      </c>
      <c r="F12" s="3">
        <v>7</v>
      </c>
      <c r="G12" s="2">
        <v>28</v>
      </c>
      <c r="H12" s="1">
        <v>0</v>
      </c>
      <c r="I12" s="3">
        <v>0</v>
      </c>
      <c r="J12" s="2">
        <v>0</v>
      </c>
      <c r="K12" s="1">
        <v>313</v>
      </c>
      <c r="L12" s="3">
        <v>168</v>
      </c>
      <c r="M12" s="2">
        <v>481</v>
      </c>
      <c r="N12" s="38">
        <v>7</v>
      </c>
      <c r="O12" s="2">
        <v>1</v>
      </c>
      <c r="P12" s="39">
        <v>8</v>
      </c>
      <c r="Q12" s="1">
        <v>0</v>
      </c>
      <c r="R12" s="2">
        <v>0</v>
      </c>
      <c r="S12" s="2">
        <v>0</v>
      </c>
      <c r="T12" s="1">
        <v>139</v>
      </c>
      <c r="U12" s="3">
        <v>62</v>
      </c>
      <c r="V12" s="2">
        <v>201</v>
      </c>
      <c r="W12" s="38">
        <v>0</v>
      </c>
      <c r="X12" s="2">
        <v>0</v>
      </c>
      <c r="Y12" s="39">
        <v>0</v>
      </c>
      <c r="Z12" s="1">
        <v>4</v>
      </c>
      <c r="AA12" s="3">
        <v>1</v>
      </c>
      <c r="AB12" s="81">
        <v>5</v>
      </c>
      <c r="AC12" s="50">
        <f t="shared" si="0"/>
        <v>630</v>
      </c>
      <c r="AD12" s="50">
        <f t="shared" si="0"/>
        <v>342</v>
      </c>
      <c r="AE12" s="48">
        <f>SUM(AC12:AD12)</f>
        <v>972</v>
      </c>
      <c r="AF12" s="49"/>
    </row>
    <row r="13" spans="1:32" s="11" customFormat="1" ht="12.75">
      <c r="A13" s="10" t="s">
        <v>23</v>
      </c>
      <c r="B13" s="4">
        <v>2711</v>
      </c>
      <c r="C13" s="5">
        <v>1427</v>
      </c>
      <c r="D13" s="5">
        <v>4138</v>
      </c>
      <c r="E13" s="4">
        <v>40</v>
      </c>
      <c r="F13" s="5">
        <v>18</v>
      </c>
      <c r="G13" s="5">
        <v>58</v>
      </c>
      <c r="H13" s="4">
        <v>0</v>
      </c>
      <c r="I13" s="5">
        <v>1</v>
      </c>
      <c r="J13" s="5">
        <v>1</v>
      </c>
      <c r="K13" s="4">
        <v>474</v>
      </c>
      <c r="L13" s="5">
        <v>265</v>
      </c>
      <c r="M13" s="5">
        <v>739</v>
      </c>
      <c r="N13" s="51">
        <v>13</v>
      </c>
      <c r="O13" s="5">
        <v>1</v>
      </c>
      <c r="P13" s="52">
        <v>14</v>
      </c>
      <c r="Q13" s="4">
        <v>0</v>
      </c>
      <c r="R13" s="5">
        <v>0</v>
      </c>
      <c r="S13" s="5">
        <v>0</v>
      </c>
      <c r="T13" s="4">
        <v>500</v>
      </c>
      <c r="U13" s="5">
        <v>260</v>
      </c>
      <c r="V13" s="5">
        <v>760</v>
      </c>
      <c r="W13" s="51">
        <v>55</v>
      </c>
      <c r="X13" s="5">
        <v>51</v>
      </c>
      <c r="Y13" s="52">
        <v>106</v>
      </c>
      <c r="Z13" s="4">
        <v>6</v>
      </c>
      <c r="AA13" s="5">
        <v>3</v>
      </c>
      <c r="AB13" s="82">
        <v>9</v>
      </c>
      <c r="AC13" s="5">
        <f t="shared" si="0"/>
        <v>3799</v>
      </c>
      <c r="AD13" s="5">
        <f t="shared" si="0"/>
        <v>2026</v>
      </c>
      <c r="AE13" s="5">
        <f>SUM(AC13:AD13)</f>
        <v>5825</v>
      </c>
      <c r="AF13" s="10"/>
    </row>
    <row r="14" spans="1:32" s="11" customFormat="1" ht="12.75">
      <c r="A14" s="12" t="s">
        <v>24</v>
      </c>
      <c r="B14" s="6"/>
      <c r="C14" s="7"/>
      <c r="D14" s="7"/>
      <c r="E14" s="6"/>
      <c r="F14" s="7"/>
      <c r="G14" s="7"/>
      <c r="H14" s="6"/>
      <c r="I14" s="7"/>
      <c r="J14" s="7"/>
      <c r="K14" s="6"/>
      <c r="L14" s="7"/>
      <c r="M14" s="7"/>
      <c r="N14" s="53"/>
      <c r="O14" s="7"/>
      <c r="P14" s="54"/>
      <c r="Q14" s="6"/>
      <c r="R14" s="7"/>
      <c r="S14" s="7"/>
      <c r="T14" s="6"/>
      <c r="U14" s="7"/>
      <c r="V14" s="7"/>
      <c r="W14" s="53"/>
      <c r="X14" s="7"/>
      <c r="Y14" s="54"/>
      <c r="Z14" s="6"/>
      <c r="AA14" s="7"/>
      <c r="AB14" s="83"/>
      <c r="AC14" s="7"/>
      <c r="AD14" s="7"/>
      <c r="AE14" s="7"/>
      <c r="AF14" s="10"/>
    </row>
    <row r="15" spans="1:32" ht="12.75">
      <c r="A15" s="13" t="s">
        <v>19</v>
      </c>
      <c r="B15" s="1">
        <v>144</v>
      </c>
      <c r="C15" s="2">
        <v>80</v>
      </c>
      <c r="D15" s="2">
        <v>224</v>
      </c>
      <c r="E15" s="1">
        <v>8</v>
      </c>
      <c r="F15" s="2">
        <v>5</v>
      </c>
      <c r="G15" s="2">
        <v>13</v>
      </c>
      <c r="H15" s="1">
        <v>1</v>
      </c>
      <c r="I15" s="2">
        <v>1</v>
      </c>
      <c r="J15" s="2">
        <v>2</v>
      </c>
      <c r="K15" s="1">
        <v>12</v>
      </c>
      <c r="L15" s="2">
        <v>13</v>
      </c>
      <c r="M15" s="2">
        <v>25</v>
      </c>
      <c r="N15" s="38">
        <v>0</v>
      </c>
      <c r="O15" s="2">
        <v>0</v>
      </c>
      <c r="P15" s="39">
        <v>0</v>
      </c>
      <c r="Q15" s="1">
        <v>0</v>
      </c>
      <c r="R15" s="2">
        <v>0</v>
      </c>
      <c r="S15" s="2">
        <v>0</v>
      </c>
      <c r="T15" s="1">
        <v>108</v>
      </c>
      <c r="U15" s="2">
        <v>34</v>
      </c>
      <c r="V15" s="2">
        <v>142</v>
      </c>
      <c r="W15" s="38">
        <v>0</v>
      </c>
      <c r="X15" s="2">
        <v>0</v>
      </c>
      <c r="Y15" s="39">
        <v>0</v>
      </c>
      <c r="Z15" s="1">
        <v>4</v>
      </c>
      <c r="AA15" s="2">
        <v>0</v>
      </c>
      <c r="AB15" s="81">
        <v>4</v>
      </c>
      <c r="AC15" s="48">
        <f aca="true" t="shared" si="1" ref="AC15:AC25">SUM(Z15,W15,T15,Q15,K15,H15,E15,B15,N15)</f>
        <v>277</v>
      </c>
      <c r="AD15" s="48">
        <f aca="true" t="shared" si="2" ref="AD15:AD25">SUM(AA15,X15,U15,R15,L15,I15,F15,C15,O15)</f>
        <v>133</v>
      </c>
      <c r="AE15" s="48">
        <f aca="true" t="shared" si="3" ref="AE15:AE25">SUM(AC15:AD15)</f>
        <v>410</v>
      </c>
      <c r="AF15" s="49"/>
    </row>
    <row r="16" spans="1:32" ht="12.75">
      <c r="A16" s="13" t="s">
        <v>20</v>
      </c>
      <c r="B16" s="1">
        <v>553</v>
      </c>
      <c r="C16" s="3">
        <v>411</v>
      </c>
      <c r="D16" s="2">
        <v>964</v>
      </c>
      <c r="E16" s="1">
        <v>3</v>
      </c>
      <c r="F16" s="3">
        <v>1</v>
      </c>
      <c r="G16" s="2">
        <v>4</v>
      </c>
      <c r="H16" s="1">
        <v>0</v>
      </c>
      <c r="I16" s="3">
        <v>0</v>
      </c>
      <c r="J16" s="2">
        <v>0</v>
      </c>
      <c r="K16" s="1">
        <v>9</v>
      </c>
      <c r="L16" s="3">
        <v>1</v>
      </c>
      <c r="M16" s="2">
        <v>10</v>
      </c>
      <c r="N16" s="38">
        <v>0</v>
      </c>
      <c r="O16" s="2">
        <v>0</v>
      </c>
      <c r="P16" s="39">
        <v>0</v>
      </c>
      <c r="Q16" s="1">
        <v>0</v>
      </c>
      <c r="R16" s="2">
        <v>0</v>
      </c>
      <c r="S16" s="2">
        <v>0</v>
      </c>
      <c r="T16" s="1">
        <v>17</v>
      </c>
      <c r="U16" s="3">
        <v>6</v>
      </c>
      <c r="V16" s="2">
        <v>23</v>
      </c>
      <c r="W16" s="38">
        <v>0</v>
      </c>
      <c r="X16" s="2">
        <v>0</v>
      </c>
      <c r="Y16" s="39">
        <v>0</v>
      </c>
      <c r="Z16" s="1">
        <v>0</v>
      </c>
      <c r="AA16" s="3">
        <v>0</v>
      </c>
      <c r="AB16" s="81">
        <v>0</v>
      </c>
      <c r="AC16" s="50">
        <f t="shared" si="1"/>
        <v>582</v>
      </c>
      <c r="AD16" s="50">
        <f t="shared" si="2"/>
        <v>419</v>
      </c>
      <c r="AE16" s="48">
        <f t="shared" si="3"/>
        <v>1001</v>
      </c>
      <c r="AF16" s="49"/>
    </row>
    <row r="17" spans="1:32" ht="12.75">
      <c r="A17" s="13" t="s">
        <v>21</v>
      </c>
      <c r="B17" s="1">
        <v>0</v>
      </c>
      <c r="C17" s="3">
        <v>0</v>
      </c>
      <c r="D17" s="2">
        <v>0</v>
      </c>
      <c r="E17" s="1">
        <v>0</v>
      </c>
      <c r="F17" s="3">
        <v>0</v>
      </c>
      <c r="G17" s="2">
        <v>0</v>
      </c>
      <c r="H17" s="1">
        <v>0</v>
      </c>
      <c r="I17" s="3">
        <v>0</v>
      </c>
      <c r="J17" s="2">
        <v>0</v>
      </c>
      <c r="K17" s="1">
        <v>0</v>
      </c>
      <c r="L17" s="3">
        <v>0</v>
      </c>
      <c r="M17" s="2">
        <v>0</v>
      </c>
      <c r="N17" s="38">
        <v>0</v>
      </c>
      <c r="O17" s="2">
        <v>0</v>
      </c>
      <c r="P17" s="39">
        <v>0</v>
      </c>
      <c r="Q17" s="1">
        <v>0</v>
      </c>
      <c r="R17" s="2">
        <v>0</v>
      </c>
      <c r="S17" s="2">
        <v>0</v>
      </c>
      <c r="T17" s="1">
        <v>0</v>
      </c>
      <c r="U17" s="3">
        <v>0</v>
      </c>
      <c r="V17" s="2">
        <v>0</v>
      </c>
      <c r="W17" s="38">
        <v>0</v>
      </c>
      <c r="X17" s="2">
        <v>0</v>
      </c>
      <c r="Y17" s="39">
        <v>0</v>
      </c>
      <c r="Z17" s="1">
        <v>0</v>
      </c>
      <c r="AA17" s="3">
        <v>0</v>
      </c>
      <c r="AB17" s="81">
        <v>0</v>
      </c>
      <c r="AC17" s="50">
        <f t="shared" si="1"/>
        <v>0</v>
      </c>
      <c r="AD17" s="50">
        <f t="shared" si="2"/>
        <v>0</v>
      </c>
      <c r="AE17" s="48">
        <f t="shared" si="3"/>
        <v>0</v>
      </c>
      <c r="AF17" s="49"/>
    </row>
    <row r="18" spans="1:35" ht="12.75">
      <c r="A18" s="13" t="s">
        <v>22</v>
      </c>
      <c r="B18" s="1">
        <v>92</v>
      </c>
      <c r="C18" s="3">
        <v>42</v>
      </c>
      <c r="D18" s="2">
        <v>134</v>
      </c>
      <c r="E18" s="1">
        <v>3</v>
      </c>
      <c r="F18" s="3">
        <v>9</v>
      </c>
      <c r="G18" s="2">
        <v>12</v>
      </c>
      <c r="H18" s="1">
        <v>0</v>
      </c>
      <c r="I18" s="3">
        <v>0</v>
      </c>
      <c r="J18" s="2">
        <v>0</v>
      </c>
      <c r="K18" s="1">
        <v>49</v>
      </c>
      <c r="L18" s="3">
        <v>20</v>
      </c>
      <c r="M18" s="2">
        <v>69</v>
      </c>
      <c r="N18" s="38">
        <v>0</v>
      </c>
      <c r="O18" s="2">
        <v>0</v>
      </c>
      <c r="P18" s="39">
        <v>0</v>
      </c>
      <c r="Q18" s="1">
        <v>0</v>
      </c>
      <c r="R18" s="2">
        <v>0</v>
      </c>
      <c r="S18" s="2">
        <v>0</v>
      </c>
      <c r="T18" s="1">
        <v>73</v>
      </c>
      <c r="U18" s="3">
        <v>39</v>
      </c>
      <c r="V18" s="2">
        <v>112</v>
      </c>
      <c r="W18" s="38">
        <v>0</v>
      </c>
      <c r="X18" s="2">
        <v>0</v>
      </c>
      <c r="Y18" s="39">
        <v>0</v>
      </c>
      <c r="Z18" s="1">
        <v>1</v>
      </c>
      <c r="AA18" s="3">
        <v>0</v>
      </c>
      <c r="AB18" s="81">
        <v>1</v>
      </c>
      <c r="AC18" s="50">
        <f t="shared" si="1"/>
        <v>218</v>
      </c>
      <c r="AD18" s="50">
        <f t="shared" si="2"/>
        <v>110</v>
      </c>
      <c r="AE18" s="48">
        <f t="shared" si="3"/>
        <v>328</v>
      </c>
      <c r="AF18" s="49"/>
      <c r="AG18" s="10"/>
      <c r="AH18" s="10"/>
      <c r="AI18" s="49"/>
    </row>
    <row r="19" spans="1:35" s="11" customFormat="1" ht="12.75">
      <c r="A19" s="10" t="s">
        <v>23</v>
      </c>
      <c r="B19" s="4">
        <v>789</v>
      </c>
      <c r="C19" s="5">
        <v>533</v>
      </c>
      <c r="D19" s="5">
        <v>1322</v>
      </c>
      <c r="E19" s="4">
        <v>14</v>
      </c>
      <c r="F19" s="5">
        <v>15</v>
      </c>
      <c r="G19" s="5">
        <v>29</v>
      </c>
      <c r="H19" s="4">
        <v>1</v>
      </c>
      <c r="I19" s="5">
        <v>1</v>
      </c>
      <c r="J19" s="5">
        <v>2</v>
      </c>
      <c r="K19" s="4">
        <v>70</v>
      </c>
      <c r="L19" s="5">
        <v>34</v>
      </c>
      <c r="M19" s="5">
        <v>104</v>
      </c>
      <c r="N19" s="51">
        <v>0</v>
      </c>
      <c r="O19" s="5">
        <v>0</v>
      </c>
      <c r="P19" s="52">
        <v>0</v>
      </c>
      <c r="Q19" s="4">
        <v>0</v>
      </c>
      <c r="R19" s="5">
        <v>0</v>
      </c>
      <c r="S19" s="5">
        <v>0</v>
      </c>
      <c r="T19" s="4">
        <v>198</v>
      </c>
      <c r="U19" s="5">
        <v>79</v>
      </c>
      <c r="V19" s="5">
        <v>277</v>
      </c>
      <c r="W19" s="51">
        <v>0</v>
      </c>
      <c r="X19" s="5">
        <v>0</v>
      </c>
      <c r="Y19" s="52">
        <v>0</v>
      </c>
      <c r="Z19" s="4">
        <v>5</v>
      </c>
      <c r="AA19" s="5">
        <v>0</v>
      </c>
      <c r="AB19" s="82">
        <v>5</v>
      </c>
      <c r="AC19" s="5">
        <f t="shared" si="1"/>
        <v>1077</v>
      </c>
      <c r="AD19" s="5">
        <f t="shared" si="2"/>
        <v>662</v>
      </c>
      <c r="AE19" s="5">
        <f t="shared" si="3"/>
        <v>1739</v>
      </c>
      <c r="AF19" s="10"/>
      <c r="AG19" s="49"/>
      <c r="AH19" s="49"/>
      <c r="AI19" s="10"/>
    </row>
    <row r="20" spans="1:35" s="11" customFormat="1" ht="12.75">
      <c r="A20" s="12" t="s">
        <v>25</v>
      </c>
      <c r="B20" s="6"/>
      <c r="C20" s="7"/>
      <c r="D20" s="7"/>
      <c r="E20" s="6"/>
      <c r="F20" s="7"/>
      <c r="G20" s="7"/>
      <c r="H20" s="6"/>
      <c r="I20" s="7"/>
      <c r="J20" s="7"/>
      <c r="K20" s="6"/>
      <c r="L20" s="7"/>
      <c r="M20" s="7"/>
      <c r="N20" s="53"/>
      <c r="O20" s="7"/>
      <c r="P20" s="54"/>
      <c r="Q20" s="6"/>
      <c r="R20" s="7"/>
      <c r="S20" s="7"/>
      <c r="T20" s="6"/>
      <c r="U20" s="7"/>
      <c r="V20" s="7"/>
      <c r="W20" s="53"/>
      <c r="X20" s="7"/>
      <c r="Y20" s="54"/>
      <c r="Z20" s="6"/>
      <c r="AA20" s="7"/>
      <c r="AB20" s="83"/>
      <c r="AC20" s="7"/>
      <c r="AD20" s="7"/>
      <c r="AE20" s="7"/>
      <c r="AF20" s="10"/>
      <c r="AG20" s="49"/>
      <c r="AH20" s="49"/>
      <c r="AI20" s="10"/>
    </row>
    <row r="21" spans="1:35" ht="12.75">
      <c r="A21" s="13" t="s">
        <v>19</v>
      </c>
      <c r="B21" s="1">
        <v>23</v>
      </c>
      <c r="C21" s="2">
        <v>19</v>
      </c>
      <c r="D21" s="2">
        <v>42</v>
      </c>
      <c r="E21" s="1">
        <v>4</v>
      </c>
      <c r="F21" s="2">
        <v>2</v>
      </c>
      <c r="G21" s="2">
        <v>6</v>
      </c>
      <c r="H21" s="1">
        <v>0</v>
      </c>
      <c r="I21" s="2">
        <v>0</v>
      </c>
      <c r="J21" s="2">
        <v>0</v>
      </c>
      <c r="K21" s="1">
        <v>13</v>
      </c>
      <c r="L21" s="2">
        <v>19</v>
      </c>
      <c r="M21" s="2">
        <v>32</v>
      </c>
      <c r="N21" s="38">
        <v>0</v>
      </c>
      <c r="O21" s="2">
        <v>0</v>
      </c>
      <c r="P21" s="39">
        <v>0</v>
      </c>
      <c r="Q21" s="1">
        <v>0</v>
      </c>
      <c r="R21" s="2">
        <v>0</v>
      </c>
      <c r="S21" s="2">
        <v>0</v>
      </c>
      <c r="T21" s="1">
        <v>10</v>
      </c>
      <c r="U21" s="2">
        <v>11</v>
      </c>
      <c r="V21" s="2">
        <v>21</v>
      </c>
      <c r="W21" s="38">
        <v>0</v>
      </c>
      <c r="X21" s="2">
        <v>0</v>
      </c>
      <c r="Y21" s="39">
        <v>0</v>
      </c>
      <c r="Z21" s="1">
        <v>0</v>
      </c>
      <c r="AA21" s="2">
        <v>0</v>
      </c>
      <c r="AB21" s="81">
        <v>0</v>
      </c>
      <c r="AC21" s="48">
        <f t="shared" si="1"/>
        <v>50</v>
      </c>
      <c r="AD21" s="48">
        <f t="shared" si="2"/>
        <v>51</v>
      </c>
      <c r="AE21" s="48">
        <f t="shared" si="3"/>
        <v>101</v>
      </c>
      <c r="AF21" s="49"/>
      <c r="AG21" s="49"/>
      <c r="AH21" s="49"/>
      <c r="AI21" s="49"/>
    </row>
    <row r="22" spans="1:35" ht="12.75">
      <c r="A22" s="13" t="s">
        <v>20</v>
      </c>
      <c r="B22" s="1">
        <v>231</v>
      </c>
      <c r="C22" s="3">
        <v>155</v>
      </c>
      <c r="D22" s="2">
        <v>386</v>
      </c>
      <c r="E22" s="1">
        <v>0</v>
      </c>
      <c r="F22" s="3">
        <v>0</v>
      </c>
      <c r="G22" s="2">
        <v>0</v>
      </c>
      <c r="H22" s="1">
        <v>0</v>
      </c>
      <c r="I22" s="3">
        <v>0</v>
      </c>
      <c r="J22" s="2">
        <v>0</v>
      </c>
      <c r="K22" s="1">
        <v>0</v>
      </c>
      <c r="L22" s="3">
        <v>0</v>
      </c>
      <c r="M22" s="2">
        <v>0</v>
      </c>
      <c r="N22" s="38">
        <v>0</v>
      </c>
      <c r="O22" s="2">
        <v>0</v>
      </c>
      <c r="P22" s="39">
        <v>0</v>
      </c>
      <c r="Q22" s="1">
        <v>0</v>
      </c>
      <c r="R22" s="2">
        <v>0</v>
      </c>
      <c r="S22" s="2">
        <v>0</v>
      </c>
      <c r="T22" s="1">
        <v>0</v>
      </c>
      <c r="U22" s="3">
        <v>0</v>
      </c>
      <c r="V22" s="2">
        <v>0</v>
      </c>
      <c r="W22" s="38">
        <v>0</v>
      </c>
      <c r="X22" s="2">
        <v>0</v>
      </c>
      <c r="Y22" s="39">
        <v>0</v>
      </c>
      <c r="Z22" s="1">
        <v>0</v>
      </c>
      <c r="AA22" s="3">
        <v>0</v>
      </c>
      <c r="AB22" s="81">
        <v>0</v>
      </c>
      <c r="AC22" s="50">
        <f t="shared" si="1"/>
        <v>231</v>
      </c>
      <c r="AD22" s="50">
        <f t="shared" si="2"/>
        <v>155</v>
      </c>
      <c r="AE22" s="48">
        <f t="shared" si="3"/>
        <v>386</v>
      </c>
      <c r="AF22" s="49"/>
      <c r="AG22" s="49"/>
      <c r="AH22" s="49"/>
      <c r="AI22" s="49"/>
    </row>
    <row r="23" spans="1:35" ht="12.75">
      <c r="A23" s="13" t="s">
        <v>22</v>
      </c>
      <c r="B23" s="1">
        <v>0</v>
      </c>
      <c r="C23" s="3">
        <v>0</v>
      </c>
      <c r="D23" s="2">
        <v>0</v>
      </c>
      <c r="E23" s="1">
        <v>0</v>
      </c>
      <c r="F23" s="3">
        <v>0</v>
      </c>
      <c r="G23" s="2">
        <v>0</v>
      </c>
      <c r="H23" s="1">
        <v>0</v>
      </c>
      <c r="I23" s="3">
        <v>0</v>
      </c>
      <c r="J23" s="2">
        <v>0</v>
      </c>
      <c r="K23" s="1">
        <v>0</v>
      </c>
      <c r="L23" s="3">
        <v>0</v>
      </c>
      <c r="M23" s="2">
        <v>0</v>
      </c>
      <c r="N23" s="38">
        <v>0</v>
      </c>
      <c r="O23" s="2">
        <v>0</v>
      </c>
      <c r="P23" s="39">
        <v>0</v>
      </c>
      <c r="Q23" s="1">
        <v>0</v>
      </c>
      <c r="R23" s="2">
        <v>0</v>
      </c>
      <c r="S23" s="2">
        <v>0</v>
      </c>
      <c r="T23" s="1">
        <v>0</v>
      </c>
      <c r="U23" s="3">
        <v>0</v>
      </c>
      <c r="V23" s="2">
        <v>0</v>
      </c>
      <c r="W23" s="38">
        <v>0</v>
      </c>
      <c r="X23" s="2">
        <v>0</v>
      </c>
      <c r="Y23" s="39">
        <v>0</v>
      </c>
      <c r="Z23" s="1">
        <v>0</v>
      </c>
      <c r="AA23" s="3">
        <v>0</v>
      </c>
      <c r="AB23" s="81">
        <v>0</v>
      </c>
      <c r="AC23" s="50">
        <f t="shared" si="1"/>
        <v>0</v>
      </c>
      <c r="AD23" s="50">
        <f t="shared" si="2"/>
        <v>0</v>
      </c>
      <c r="AE23" s="48">
        <f t="shared" si="3"/>
        <v>0</v>
      </c>
      <c r="AF23" s="49"/>
      <c r="AG23" s="10"/>
      <c r="AH23" s="10"/>
      <c r="AI23" s="49"/>
    </row>
    <row r="24" spans="1:35" ht="12.75">
      <c r="A24" s="13" t="s">
        <v>32</v>
      </c>
      <c r="B24" s="1">
        <v>66</v>
      </c>
      <c r="C24" s="3">
        <v>18</v>
      </c>
      <c r="D24" s="2">
        <v>84</v>
      </c>
      <c r="E24" s="1">
        <v>2</v>
      </c>
      <c r="F24" s="3">
        <v>0</v>
      </c>
      <c r="G24" s="2">
        <v>2</v>
      </c>
      <c r="H24" s="1">
        <v>0</v>
      </c>
      <c r="I24" s="3">
        <v>0</v>
      </c>
      <c r="J24" s="2">
        <v>0</v>
      </c>
      <c r="K24" s="1">
        <v>52</v>
      </c>
      <c r="L24" s="3">
        <v>6</v>
      </c>
      <c r="M24" s="2">
        <v>58</v>
      </c>
      <c r="N24" s="38">
        <v>2</v>
      </c>
      <c r="O24" s="2">
        <v>0</v>
      </c>
      <c r="P24" s="39">
        <v>2</v>
      </c>
      <c r="Q24" s="1">
        <v>0</v>
      </c>
      <c r="R24" s="2">
        <v>0</v>
      </c>
      <c r="S24" s="2">
        <v>0</v>
      </c>
      <c r="T24" s="1">
        <v>28</v>
      </c>
      <c r="U24" s="3">
        <v>8</v>
      </c>
      <c r="V24" s="2">
        <v>36</v>
      </c>
      <c r="W24" s="38">
        <v>0</v>
      </c>
      <c r="X24" s="2">
        <v>0</v>
      </c>
      <c r="Y24" s="39">
        <v>0</v>
      </c>
      <c r="Z24" s="1">
        <v>2</v>
      </c>
      <c r="AA24" s="3">
        <v>0</v>
      </c>
      <c r="AB24" s="81">
        <v>2</v>
      </c>
      <c r="AC24" s="50">
        <f t="shared" si="1"/>
        <v>152</v>
      </c>
      <c r="AD24" s="50">
        <f t="shared" si="2"/>
        <v>32</v>
      </c>
      <c r="AE24" s="48">
        <f t="shared" si="3"/>
        <v>184</v>
      </c>
      <c r="AF24" s="49"/>
      <c r="AG24" s="10"/>
      <c r="AH24" s="10"/>
      <c r="AI24" s="49"/>
    </row>
    <row r="25" spans="1:35" s="11" customFormat="1" ht="12.75">
      <c r="A25" s="10" t="s">
        <v>23</v>
      </c>
      <c r="B25" s="4">
        <v>320</v>
      </c>
      <c r="C25" s="5">
        <v>192</v>
      </c>
      <c r="D25" s="5">
        <v>512</v>
      </c>
      <c r="E25" s="4">
        <v>6</v>
      </c>
      <c r="F25" s="5">
        <v>2</v>
      </c>
      <c r="G25" s="5">
        <v>8</v>
      </c>
      <c r="H25" s="4">
        <v>0</v>
      </c>
      <c r="I25" s="5">
        <v>0</v>
      </c>
      <c r="J25" s="5">
        <v>0</v>
      </c>
      <c r="K25" s="4">
        <v>65</v>
      </c>
      <c r="L25" s="5">
        <v>25</v>
      </c>
      <c r="M25" s="5">
        <v>90</v>
      </c>
      <c r="N25" s="51">
        <v>2</v>
      </c>
      <c r="O25" s="5">
        <v>0</v>
      </c>
      <c r="P25" s="52">
        <v>2</v>
      </c>
      <c r="Q25" s="4">
        <v>0</v>
      </c>
      <c r="R25" s="5">
        <v>0</v>
      </c>
      <c r="S25" s="5">
        <v>0</v>
      </c>
      <c r="T25" s="4">
        <v>38</v>
      </c>
      <c r="U25" s="5">
        <v>19</v>
      </c>
      <c r="V25" s="5">
        <v>57</v>
      </c>
      <c r="W25" s="51">
        <v>0</v>
      </c>
      <c r="X25" s="5">
        <v>0</v>
      </c>
      <c r="Y25" s="52">
        <v>0</v>
      </c>
      <c r="Z25" s="4">
        <v>2</v>
      </c>
      <c r="AA25" s="5">
        <v>0</v>
      </c>
      <c r="AB25" s="82">
        <v>2</v>
      </c>
      <c r="AC25" s="5">
        <f t="shared" si="1"/>
        <v>433</v>
      </c>
      <c r="AD25" s="5">
        <f t="shared" si="2"/>
        <v>238</v>
      </c>
      <c r="AE25" s="5">
        <f t="shared" si="3"/>
        <v>671</v>
      </c>
      <c r="AF25" s="10"/>
      <c r="AG25" s="49"/>
      <c r="AH25" s="49"/>
      <c r="AI25" s="10"/>
    </row>
    <row r="26" spans="1:35" s="11" customFormat="1" ht="12.75">
      <c r="A26" s="12" t="s">
        <v>26</v>
      </c>
      <c r="B26" s="6"/>
      <c r="C26" s="7"/>
      <c r="D26" s="7"/>
      <c r="E26" s="6"/>
      <c r="F26" s="7"/>
      <c r="G26" s="7"/>
      <c r="H26" s="6"/>
      <c r="I26" s="7"/>
      <c r="J26" s="7"/>
      <c r="K26" s="6"/>
      <c r="L26" s="7"/>
      <c r="M26" s="7"/>
      <c r="N26" s="53"/>
      <c r="O26" s="7"/>
      <c r="P26" s="54"/>
      <c r="Q26" s="6"/>
      <c r="R26" s="7"/>
      <c r="S26" s="7"/>
      <c r="T26" s="6"/>
      <c r="U26" s="7"/>
      <c r="V26" s="7"/>
      <c r="W26" s="53"/>
      <c r="X26" s="7"/>
      <c r="Y26" s="54"/>
      <c r="Z26" s="6"/>
      <c r="AA26" s="7"/>
      <c r="AB26" s="83"/>
      <c r="AC26" s="7"/>
      <c r="AD26" s="7"/>
      <c r="AE26" s="7"/>
      <c r="AF26" s="10"/>
      <c r="AG26" s="49"/>
      <c r="AH26" s="49"/>
      <c r="AI26" s="10"/>
    </row>
    <row r="27" spans="1:35" ht="12.75">
      <c r="A27" s="13" t="s">
        <v>19</v>
      </c>
      <c r="B27" s="1">
        <v>337</v>
      </c>
      <c r="C27" s="2">
        <v>168</v>
      </c>
      <c r="D27" s="2">
        <v>505</v>
      </c>
      <c r="E27" s="1">
        <v>13</v>
      </c>
      <c r="F27" s="2">
        <v>7</v>
      </c>
      <c r="G27" s="2">
        <v>20</v>
      </c>
      <c r="H27" s="1">
        <v>0</v>
      </c>
      <c r="I27" s="2">
        <v>0</v>
      </c>
      <c r="J27" s="2">
        <v>0</v>
      </c>
      <c r="K27" s="1">
        <v>27</v>
      </c>
      <c r="L27" s="2">
        <v>40</v>
      </c>
      <c r="M27" s="2">
        <v>67</v>
      </c>
      <c r="N27" s="38">
        <v>2</v>
      </c>
      <c r="O27" s="2">
        <v>4</v>
      </c>
      <c r="P27" s="39">
        <v>6</v>
      </c>
      <c r="Q27" s="1">
        <v>0</v>
      </c>
      <c r="R27" s="2">
        <v>0</v>
      </c>
      <c r="S27" s="2">
        <v>0</v>
      </c>
      <c r="T27" s="1">
        <v>373</v>
      </c>
      <c r="U27" s="2">
        <v>151</v>
      </c>
      <c r="V27" s="2">
        <v>524</v>
      </c>
      <c r="W27" s="38">
        <v>0</v>
      </c>
      <c r="X27" s="2">
        <v>0</v>
      </c>
      <c r="Y27" s="39">
        <v>0</v>
      </c>
      <c r="Z27" s="1">
        <v>2</v>
      </c>
      <c r="AA27" s="2">
        <v>2</v>
      </c>
      <c r="AB27" s="81">
        <v>4</v>
      </c>
      <c r="AC27" s="48">
        <f aca="true" t="shared" si="4" ref="AC27:AD31">SUM(Z27,W27,T27,Q27,K27,H27,E27,B27,N27)</f>
        <v>754</v>
      </c>
      <c r="AD27" s="48">
        <f t="shared" si="4"/>
        <v>372</v>
      </c>
      <c r="AE27" s="48">
        <f>SUM(AC27:AD27)</f>
        <v>1126</v>
      </c>
      <c r="AF27" s="49"/>
      <c r="AG27" s="49"/>
      <c r="AH27" s="49"/>
      <c r="AI27" s="49"/>
    </row>
    <row r="28" spans="1:35" ht="12.75">
      <c r="A28" s="13" t="s">
        <v>20</v>
      </c>
      <c r="B28" s="1">
        <v>1709</v>
      </c>
      <c r="C28" s="3">
        <v>1008</v>
      </c>
      <c r="D28" s="2">
        <v>2717</v>
      </c>
      <c r="E28" s="1">
        <v>1</v>
      </c>
      <c r="F28" s="3">
        <v>0</v>
      </c>
      <c r="G28" s="2">
        <v>1</v>
      </c>
      <c r="H28" s="1">
        <v>0</v>
      </c>
      <c r="I28" s="3">
        <v>0</v>
      </c>
      <c r="J28" s="2">
        <v>0</v>
      </c>
      <c r="K28" s="1">
        <v>0</v>
      </c>
      <c r="L28" s="3">
        <v>0</v>
      </c>
      <c r="M28" s="2">
        <v>0</v>
      </c>
      <c r="N28" s="38">
        <v>0</v>
      </c>
      <c r="O28" s="2">
        <v>0</v>
      </c>
      <c r="P28" s="39">
        <v>0</v>
      </c>
      <c r="Q28" s="1">
        <v>0</v>
      </c>
      <c r="R28" s="2">
        <v>0</v>
      </c>
      <c r="S28" s="2">
        <v>0</v>
      </c>
      <c r="T28" s="1">
        <v>0</v>
      </c>
      <c r="U28" s="3">
        <v>0</v>
      </c>
      <c r="V28" s="2">
        <v>0</v>
      </c>
      <c r="W28" s="38">
        <v>0</v>
      </c>
      <c r="X28" s="2">
        <v>0</v>
      </c>
      <c r="Y28" s="39">
        <v>0</v>
      </c>
      <c r="Z28" s="1">
        <v>0</v>
      </c>
      <c r="AA28" s="3">
        <v>0</v>
      </c>
      <c r="AB28" s="81">
        <v>0</v>
      </c>
      <c r="AC28" s="50">
        <f t="shared" si="4"/>
        <v>1710</v>
      </c>
      <c r="AD28" s="50">
        <f t="shared" si="4"/>
        <v>1008</v>
      </c>
      <c r="AE28" s="48">
        <f>SUM(AC28:AD28)</f>
        <v>2718</v>
      </c>
      <c r="AF28" s="49"/>
      <c r="AG28" s="49"/>
      <c r="AH28" s="49"/>
      <c r="AI28" s="49"/>
    </row>
    <row r="29" spans="1:35" ht="12.75">
      <c r="A29" s="13" t="s">
        <v>21</v>
      </c>
      <c r="B29" s="1">
        <v>0</v>
      </c>
      <c r="C29" s="3">
        <v>0</v>
      </c>
      <c r="D29" s="2">
        <v>0</v>
      </c>
      <c r="E29" s="1">
        <v>0</v>
      </c>
      <c r="F29" s="3">
        <v>0</v>
      </c>
      <c r="G29" s="2">
        <v>0</v>
      </c>
      <c r="H29" s="1">
        <v>0</v>
      </c>
      <c r="I29" s="3">
        <v>0</v>
      </c>
      <c r="J29" s="2">
        <v>0</v>
      </c>
      <c r="K29" s="1">
        <v>0</v>
      </c>
      <c r="L29" s="3">
        <v>0</v>
      </c>
      <c r="M29" s="2">
        <v>0</v>
      </c>
      <c r="N29" s="38">
        <v>0</v>
      </c>
      <c r="O29" s="2">
        <v>0</v>
      </c>
      <c r="P29" s="39">
        <v>0</v>
      </c>
      <c r="Q29" s="1">
        <v>0</v>
      </c>
      <c r="R29" s="2">
        <v>0</v>
      </c>
      <c r="S29" s="2">
        <v>0</v>
      </c>
      <c r="T29" s="1">
        <v>0</v>
      </c>
      <c r="U29" s="3">
        <v>0</v>
      </c>
      <c r="V29" s="2">
        <v>0</v>
      </c>
      <c r="W29" s="38">
        <v>0</v>
      </c>
      <c r="X29" s="2">
        <v>0</v>
      </c>
      <c r="Y29" s="39">
        <v>0</v>
      </c>
      <c r="Z29" s="1">
        <v>0</v>
      </c>
      <c r="AA29" s="3">
        <v>0</v>
      </c>
      <c r="AB29" s="81">
        <v>0</v>
      </c>
      <c r="AC29" s="50">
        <f t="shared" si="4"/>
        <v>0</v>
      </c>
      <c r="AD29" s="50">
        <f t="shared" si="4"/>
        <v>0</v>
      </c>
      <c r="AE29" s="48">
        <f>SUM(AC29:AD29)</f>
        <v>0</v>
      </c>
      <c r="AF29" s="49"/>
      <c r="AG29" s="10"/>
      <c r="AH29" s="10"/>
      <c r="AI29" s="49"/>
    </row>
    <row r="30" spans="1:35" ht="12.75">
      <c r="A30" s="13" t="s">
        <v>22</v>
      </c>
      <c r="B30" s="1">
        <v>0</v>
      </c>
      <c r="C30" s="3">
        <v>0</v>
      </c>
      <c r="D30" s="2">
        <v>0</v>
      </c>
      <c r="E30" s="1">
        <v>0</v>
      </c>
      <c r="F30" s="3">
        <v>0</v>
      </c>
      <c r="G30" s="2">
        <v>0</v>
      </c>
      <c r="H30" s="1">
        <v>0</v>
      </c>
      <c r="I30" s="3">
        <v>0</v>
      </c>
      <c r="J30" s="2">
        <v>0</v>
      </c>
      <c r="K30" s="1">
        <v>0</v>
      </c>
      <c r="L30" s="3">
        <v>0</v>
      </c>
      <c r="M30" s="2">
        <v>0</v>
      </c>
      <c r="N30" s="38">
        <v>0</v>
      </c>
      <c r="O30" s="2">
        <v>0</v>
      </c>
      <c r="P30" s="39">
        <v>0</v>
      </c>
      <c r="Q30" s="1">
        <v>0</v>
      </c>
      <c r="R30" s="2">
        <v>0</v>
      </c>
      <c r="S30" s="2">
        <v>0</v>
      </c>
      <c r="T30" s="1">
        <v>0</v>
      </c>
      <c r="U30" s="3">
        <v>0</v>
      </c>
      <c r="V30" s="2">
        <v>0</v>
      </c>
      <c r="W30" s="38">
        <v>0</v>
      </c>
      <c r="X30" s="2">
        <v>0</v>
      </c>
      <c r="Y30" s="39">
        <v>0</v>
      </c>
      <c r="Z30" s="1">
        <v>0</v>
      </c>
      <c r="AA30" s="3">
        <v>0</v>
      </c>
      <c r="AB30" s="81">
        <v>0</v>
      </c>
      <c r="AC30" s="50">
        <f t="shared" si="4"/>
        <v>0</v>
      </c>
      <c r="AD30" s="50">
        <f t="shared" si="4"/>
        <v>0</v>
      </c>
      <c r="AE30" s="48">
        <f>SUM(AC30:AD30)</f>
        <v>0</v>
      </c>
      <c r="AF30" s="49"/>
      <c r="AG30" s="10"/>
      <c r="AH30" s="10"/>
      <c r="AI30" s="49"/>
    </row>
    <row r="31" spans="1:35" s="11" customFormat="1" ht="12.75">
      <c r="A31" s="10" t="s">
        <v>23</v>
      </c>
      <c r="B31" s="4">
        <v>2046</v>
      </c>
      <c r="C31" s="5">
        <v>1176</v>
      </c>
      <c r="D31" s="5">
        <v>3222</v>
      </c>
      <c r="E31" s="4">
        <v>14</v>
      </c>
      <c r="F31" s="5">
        <v>7</v>
      </c>
      <c r="G31" s="5">
        <v>21</v>
      </c>
      <c r="H31" s="4">
        <v>0</v>
      </c>
      <c r="I31" s="5">
        <v>0</v>
      </c>
      <c r="J31" s="5">
        <v>0</v>
      </c>
      <c r="K31" s="4">
        <v>27</v>
      </c>
      <c r="L31" s="5">
        <v>40</v>
      </c>
      <c r="M31" s="5">
        <v>67</v>
      </c>
      <c r="N31" s="51">
        <v>2</v>
      </c>
      <c r="O31" s="5">
        <v>4</v>
      </c>
      <c r="P31" s="52">
        <v>6</v>
      </c>
      <c r="Q31" s="4">
        <v>0</v>
      </c>
      <c r="R31" s="5">
        <v>0</v>
      </c>
      <c r="S31" s="5">
        <v>0</v>
      </c>
      <c r="T31" s="4">
        <v>373</v>
      </c>
      <c r="U31" s="5">
        <v>151</v>
      </c>
      <c r="V31" s="5">
        <v>524</v>
      </c>
      <c r="W31" s="51">
        <v>0</v>
      </c>
      <c r="X31" s="5">
        <v>0</v>
      </c>
      <c r="Y31" s="52">
        <v>0</v>
      </c>
      <c r="Z31" s="4">
        <v>2</v>
      </c>
      <c r="AA31" s="5">
        <v>2</v>
      </c>
      <c r="AB31" s="82">
        <v>4</v>
      </c>
      <c r="AC31" s="5">
        <f t="shared" si="4"/>
        <v>2464</v>
      </c>
      <c r="AD31" s="5">
        <f t="shared" si="4"/>
        <v>1380</v>
      </c>
      <c r="AE31" s="5">
        <f>SUM(AC31:AD31)</f>
        <v>3844</v>
      </c>
      <c r="AF31" s="10"/>
      <c r="AG31" s="49"/>
      <c r="AH31" s="49"/>
      <c r="AI31" s="10"/>
    </row>
    <row r="32" spans="1:35" s="11" customFormat="1" ht="12.75">
      <c r="A32" s="12" t="s">
        <v>27</v>
      </c>
      <c r="B32" s="6"/>
      <c r="C32" s="7"/>
      <c r="D32" s="7"/>
      <c r="E32" s="6"/>
      <c r="F32" s="7"/>
      <c r="G32" s="7"/>
      <c r="H32" s="6"/>
      <c r="I32" s="7"/>
      <c r="J32" s="7"/>
      <c r="K32" s="6"/>
      <c r="L32" s="7"/>
      <c r="M32" s="7"/>
      <c r="N32" s="53"/>
      <c r="O32" s="7"/>
      <c r="P32" s="54"/>
      <c r="Q32" s="6"/>
      <c r="R32" s="7"/>
      <c r="S32" s="7"/>
      <c r="T32" s="6"/>
      <c r="U32" s="7"/>
      <c r="V32" s="7"/>
      <c r="W32" s="53"/>
      <c r="X32" s="7"/>
      <c r="Y32" s="54"/>
      <c r="Z32" s="6"/>
      <c r="AA32" s="7"/>
      <c r="AB32" s="83"/>
      <c r="AC32" s="7"/>
      <c r="AD32" s="7"/>
      <c r="AE32" s="7"/>
      <c r="AF32" s="10"/>
      <c r="AG32" s="49"/>
      <c r="AH32" s="49"/>
      <c r="AI32" s="10"/>
    </row>
    <row r="33" spans="1:35" ht="12.75">
      <c r="A33" s="13" t="s">
        <v>19</v>
      </c>
      <c r="B33" s="1">
        <v>362</v>
      </c>
      <c r="C33" s="2">
        <v>202</v>
      </c>
      <c r="D33" s="2">
        <v>564</v>
      </c>
      <c r="E33" s="1">
        <v>8</v>
      </c>
      <c r="F33" s="2">
        <v>5</v>
      </c>
      <c r="G33" s="2">
        <v>13</v>
      </c>
      <c r="H33" s="1">
        <v>0</v>
      </c>
      <c r="I33" s="2">
        <v>0</v>
      </c>
      <c r="J33" s="2">
        <v>0</v>
      </c>
      <c r="K33" s="1">
        <v>84</v>
      </c>
      <c r="L33" s="2">
        <v>49</v>
      </c>
      <c r="M33" s="2">
        <v>133</v>
      </c>
      <c r="N33" s="38">
        <v>0</v>
      </c>
      <c r="O33" s="2">
        <v>0</v>
      </c>
      <c r="P33" s="39">
        <v>0</v>
      </c>
      <c r="Q33" s="1">
        <v>0</v>
      </c>
      <c r="R33" s="2">
        <v>1</v>
      </c>
      <c r="S33" s="2">
        <v>1</v>
      </c>
      <c r="T33" s="1">
        <v>321</v>
      </c>
      <c r="U33" s="2">
        <v>156</v>
      </c>
      <c r="V33" s="2">
        <v>477</v>
      </c>
      <c r="W33" s="38">
        <v>0</v>
      </c>
      <c r="X33" s="2">
        <v>0</v>
      </c>
      <c r="Y33" s="39">
        <v>0</v>
      </c>
      <c r="Z33" s="1">
        <v>1</v>
      </c>
      <c r="AA33" s="2">
        <v>0</v>
      </c>
      <c r="AB33" s="81">
        <v>1</v>
      </c>
      <c r="AC33" s="48">
        <f aca="true" t="shared" si="5" ref="AC33:AD37">SUM(Z33,W33,T33,Q33,K33,H33,E33,B33,N33)</f>
        <v>776</v>
      </c>
      <c r="AD33" s="48">
        <f t="shared" si="5"/>
        <v>413</v>
      </c>
      <c r="AE33" s="48">
        <f>SUM(AC33:AD33)</f>
        <v>1189</v>
      </c>
      <c r="AF33" s="49"/>
      <c r="AG33" s="49"/>
      <c r="AH33" s="49"/>
      <c r="AI33" s="49"/>
    </row>
    <row r="34" spans="1:35" ht="12.75">
      <c r="A34" s="13" t="s">
        <v>20</v>
      </c>
      <c r="B34" s="1">
        <v>1791</v>
      </c>
      <c r="C34" s="3">
        <v>1000</v>
      </c>
      <c r="D34" s="2">
        <v>2791</v>
      </c>
      <c r="E34" s="1">
        <v>0</v>
      </c>
      <c r="F34" s="3">
        <v>0</v>
      </c>
      <c r="G34" s="2">
        <v>0</v>
      </c>
      <c r="H34" s="1">
        <v>0</v>
      </c>
      <c r="I34" s="3">
        <v>0</v>
      </c>
      <c r="J34" s="2">
        <v>0</v>
      </c>
      <c r="K34" s="1">
        <v>11</v>
      </c>
      <c r="L34" s="3">
        <v>4</v>
      </c>
      <c r="M34" s="2">
        <v>15</v>
      </c>
      <c r="N34" s="38">
        <v>0</v>
      </c>
      <c r="O34" s="2">
        <v>0</v>
      </c>
      <c r="P34" s="39">
        <v>0</v>
      </c>
      <c r="Q34" s="1">
        <v>0</v>
      </c>
      <c r="R34" s="2">
        <v>0</v>
      </c>
      <c r="S34" s="2">
        <v>0</v>
      </c>
      <c r="T34" s="1">
        <v>30</v>
      </c>
      <c r="U34" s="3">
        <v>14</v>
      </c>
      <c r="V34" s="2">
        <v>44</v>
      </c>
      <c r="W34" s="38">
        <v>0</v>
      </c>
      <c r="X34" s="2">
        <v>0</v>
      </c>
      <c r="Y34" s="39">
        <v>0</v>
      </c>
      <c r="Z34" s="1">
        <v>0</v>
      </c>
      <c r="AA34" s="3">
        <v>0</v>
      </c>
      <c r="AB34" s="81">
        <v>0</v>
      </c>
      <c r="AC34" s="50">
        <f t="shared" si="5"/>
        <v>1832</v>
      </c>
      <c r="AD34" s="50">
        <f t="shared" si="5"/>
        <v>1018</v>
      </c>
      <c r="AE34" s="48">
        <f>SUM(AC34:AD34)</f>
        <v>2850</v>
      </c>
      <c r="AF34" s="49"/>
      <c r="AG34" s="49"/>
      <c r="AH34" s="49"/>
      <c r="AI34" s="49"/>
    </row>
    <row r="35" spans="1:35" ht="12.75">
      <c r="A35" s="13" t="s">
        <v>21</v>
      </c>
      <c r="B35" s="1">
        <v>81</v>
      </c>
      <c r="C35" s="3">
        <v>19</v>
      </c>
      <c r="D35" s="2">
        <v>100</v>
      </c>
      <c r="E35" s="1">
        <v>0</v>
      </c>
      <c r="F35" s="3">
        <v>0</v>
      </c>
      <c r="G35" s="2">
        <v>0</v>
      </c>
      <c r="H35" s="1">
        <v>0</v>
      </c>
      <c r="I35" s="3">
        <v>0</v>
      </c>
      <c r="J35" s="2">
        <v>0</v>
      </c>
      <c r="K35" s="1">
        <v>0</v>
      </c>
      <c r="L35" s="3">
        <v>1</v>
      </c>
      <c r="M35" s="2">
        <v>1</v>
      </c>
      <c r="N35" s="38">
        <v>0</v>
      </c>
      <c r="O35" s="2">
        <v>0</v>
      </c>
      <c r="P35" s="39">
        <v>0</v>
      </c>
      <c r="Q35" s="1">
        <v>0</v>
      </c>
      <c r="R35" s="2">
        <v>0</v>
      </c>
      <c r="S35" s="2">
        <v>0</v>
      </c>
      <c r="T35" s="1">
        <v>68</v>
      </c>
      <c r="U35" s="3">
        <v>17</v>
      </c>
      <c r="V35" s="2">
        <v>85</v>
      </c>
      <c r="W35" s="38">
        <v>0</v>
      </c>
      <c r="X35" s="2">
        <v>0</v>
      </c>
      <c r="Y35" s="39">
        <v>0</v>
      </c>
      <c r="Z35" s="1">
        <v>4</v>
      </c>
      <c r="AA35" s="3">
        <v>0</v>
      </c>
      <c r="AB35" s="81">
        <v>4</v>
      </c>
      <c r="AC35" s="50">
        <f t="shared" si="5"/>
        <v>153</v>
      </c>
      <c r="AD35" s="50">
        <f t="shared" si="5"/>
        <v>37</v>
      </c>
      <c r="AE35" s="48">
        <f>SUM(AC35:AD35)</f>
        <v>190</v>
      </c>
      <c r="AF35" s="49"/>
      <c r="AG35" s="10"/>
      <c r="AH35" s="10"/>
      <c r="AI35" s="49"/>
    </row>
    <row r="36" spans="1:35" ht="12.75">
      <c r="A36" s="13" t="s">
        <v>22</v>
      </c>
      <c r="B36" s="1">
        <v>62</v>
      </c>
      <c r="C36" s="3">
        <v>55</v>
      </c>
      <c r="D36" s="2">
        <v>117</v>
      </c>
      <c r="E36" s="1">
        <v>5</v>
      </c>
      <c r="F36" s="3">
        <v>2</v>
      </c>
      <c r="G36" s="2">
        <v>7</v>
      </c>
      <c r="H36" s="1">
        <v>0</v>
      </c>
      <c r="I36" s="3">
        <v>0</v>
      </c>
      <c r="J36" s="2">
        <v>0</v>
      </c>
      <c r="K36" s="1">
        <v>57</v>
      </c>
      <c r="L36" s="3">
        <v>38</v>
      </c>
      <c r="M36" s="2">
        <v>95</v>
      </c>
      <c r="N36" s="38">
        <v>4</v>
      </c>
      <c r="O36" s="2">
        <v>1</v>
      </c>
      <c r="P36" s="39">
        <v>5</v>
      </c>
      <c r="Q36" s="1">
        <v>0</v>
      </c>
      <c r="R36" s="2">
        <v>0</v>
      </c>
      <c r="S36" s="2">
        <v>0</v>
      </c>
      <c r="T36" s="1">
        <v>57</v>
      </c>
      <c r="U36" s="3">
        <v>36</v>
      </c>
      <c r="V36" s="2">
        <v>93</v>
      </c>
      <c r="W36" s="38">
        <v>0</v>
      </c>
      <c r="X36" s="2">
        <v>0</v>
      </c>
      <c r="Y36" s="39">
        <v>0</v>
      </c>
      <c r="Z36" s="1">
        <v>0</v>
      </c>
      <c r="AA36" s="3">
        <v>0</v>
      </c>
      <c r="AB36" s="81">
        <v>0</v>
      </c>
      <c r="AC36" s="50">
        <f t="shared" si="5"/>
        <v>185</v>
      </c>
      <c r="AD36" s="50">
        <f t="shared" si="5"/>
        <v>132</v>
      </c>
      <c r="AE36" s="48">
        <f>SUM(AC36:AD36)</f>
        <v>317</v>
      </c>
      <c r="AF36" s="49"/>
      <c r="AG36" s="10"/>
      <c r="AH36" s="10"/>
      <c r="AI36" s="49"/>
    </row>
    <row r="37" spans="1:35" s="11" customFormat="1" ht="12.75">
      <c r="A37" s="10" t="s">
        <v>23</v>
      </c>
      <c r="B37" s="4">
        <v>2296</v>
      </c>
      <c r="C37" s="5">
        <v>1276</v>
      </c>
      <c r="D37" s="5">
        <v>3572</v>
      </c>
      <c r="E37" s="4">
        <v>13</v>
      </c>
      <c r="F37" s="5">
        <v>7</v>
      </c>
      <c r="G37" s="5">
        <v>20</v>
      </c>
      <c r="H37" s="4">
        <v>0</v>
      </c>
      <c r="I37" s="5">
        <v>0</v>
      </c>
      <c r="J37" s="5">
        <v>0</v>
      </c>
      <c r="K37" s="4">
        <v>152</v>
      </c>
      <c r="L37" s="5">
        <v>92</v>
      </c>
      <c r="M37" s="5">
        <v>244</v>
      </c>
      <c r="N37" s="51">
        <v>4</v>
      </c>
      <c r="O37" s="5">
        <v>1</v>
      </c>
      <c r="P37" s="52">
        <v>5</v>
      </c>
      <c r="Q37" s="4">
        <v>0</v>
      </c>
      <c r="R37" s="5">
        <v>1</v>
      </c>
      <c r="S37" s="5">
        <v>1</v>
      </c>
      <c r="T37" s="4">
        <v>476</v>
      </c>
      <c r="U37" s="5">
        <v>223</v>
      </c>
      <c r="V37" s="5">
        <v>699</v>
      </c>
      <c r="W37" s="51">
        <v>0</v>
      </c>
      <c r="X37" s="5">
        <v>0</v>
      </c>
      <c r="Y37" s="52">
        <v>0</v>
      </c>
      <c r="Z37" s="4">
        <v>5</v>
      </c>
      <c r="AA37" s="5">
        <v>0</v>
      </c>
      <c r="AB37" s="82">
        <v>5</v>
      </c>
      <c r="AC37" s="5">
        <f t="shared" si="5"/>
        <v>2946</v>
      </c>
      <c r="AD37" s="5">
        <f t="shared" si="5"/>
        <v>1600</v>
      </c>
      <c r="AE37" s="5">
        <f>SUM(AC37:AD37)</f>
        <v>4546</v>
      </c>
      <c r="AF37" s="10"/>
      <c r="AG37" s="49"/>
      <c r="AH37" s="49"/>
      <c r="AI37" s="10"/>
    </row>
    <row r="38" spans="1:35" s="11" customFormat="1" ht="12.75">
      <c r="A38" s="12" t="s">
        <v>29</v>
      </c>
      <c r="B38" s="6"/>
      <c r="C38" s="7"/>
      <c r="D38" s="7"/>
      <c r="E38" s="6"/>
      <c r="F38" s="7"/>
      <c r="G38" s="7"/>
      <c r="H38" s="6"/>
      <c r="I38" s="7"/>
      <c r="J38" s="7"/>
      <c r="K38" s="6"/>
      <c r="L38" s="7"/>
      <c r="M38" s="7"/>
      <c r="N38" s="53"/>
      <c r="O38" s="7"/>
      <c r="P38" s="54"/>
      <c r="Q38" s="6"/>
      <c r="R38" s="7"/>
      <c r="S38" s="7"/>
      <c r="T38" s="6"/>
      <c r="U38" s="7"/>
      <c r="V38" s="7"/>
      <c r="W38" s="53"/>
      <c r="X38" s="7"/>
      <c r="Y38" s="54"/>
      <c r="Z38" s="6"/>
      <c r="AA38" s="7"/>
      <c r="AB38" s="83"/>
      <c r="AC38" s="7"/>
      <c r="AD38" s="7"/>
      <c r="AE38" s="7"/>
      <c r="AF38" s="10"/>
      <c r="AG38" s="49"/>
      <c r="AH38" s="49"/>
      <c r="AI38" s="10"/>
    </row>
    <row r="39" spans="1:35" ht="12.75">
      <c r="A39" s="13" t="s">
        <v>19</v>
      </c>
      <c r="B39" s="1">
        <v>296</v>
      </c>
      <c r="C39" s="2">
        <v>132</v>
      </c>
      <c r="D39" s="2">
        <v>428</v>
      </c>
      <c r="E39" s="1">
        <v>6</v>
      </c>
      <c r="F39" s="2">
        <v>3</v>
      </c>
      <c r="G39" s="2">
        <v>9</v>
      </c>
      <c r="H39" s="1">
        <v>0</v>
      </c>
      <c r="I39" s="2">
        <v>0</v>
      </c>
      <c r="J39" s="2">
        <v>0</v>
      </c>
      <c r="K39" s="1">
        <v>66</v>
      </c>
      <c r="L39" s="2">
        <v>36</v>
      </c>
      <c r="M39" s="2">
        <v>102</v>
      </c>
      <c r="N39" s="38">
        <v>0</v>
      </c>
      <c r="O39" s="2">
        <v>0</v>
      </c>
      <c r="P39" s="39">
        <v>0</v>
      </c>
      <c r="Q39" s="1">
        <v>0</v>
      </c>
      <c r="R39" s="2">
        <v>0</v>
      </c>
      <c r="S39" s="2">
        <v>0</v>
      </c>
      <c r="T39" s="1">
        <v>185</v>
      </c>
      <c r="U39" s="2">
        <v>83</v>
      </c>
      <c r="V39" s="2">
        <v>268</v>
      </c>
      <c r="W39" s="38">
        <v>0</v>
      </c>
      <c r="X39" s="2">
        <v>0</v>
      </c>
      <c r="Y39" s="39">
        <v>0</v>
      </c>
      <c r="Z39" s="1">
        <v>3</v>
      </c>
      <c r="AA39" s="2">
        <v>0</v>
      </c>
      <c r="AB39" s="81">
        <v>3</v>
      </c>
      <c r="AC39" s="48">
        <f aca="true" t="shared" si="6" ref="AC39:AC44">SUM(Z39,W39,T39,Q39,K39,H39,E39,B39,N39)</f>
        <v>556</v>
      </c>
      <c r="AD39" s="48">
        <f aca="true" t="shared" si="7" ref="AD39:AD44">SUM(AA39,X39,U39,R39,L39,I39,F39,C39,O39)</f>
        <v>254</v>
      </c>
      <c r="AE39" s="48">
        <f aca="true" t="shared" si="8" ref="AE39:AE44">SUM(AC39:AD39)</f>
        <v>810</v>
      </c>
      <c r="AF39" s="49"/>
      <c r="AG39" s="49"/>
      <c r="AH39" s="49"/>
      <c r="AI39" s="49"/>
    </row>
    <row r="40" spans="1:35" ht="12.75">
      <c r="A40" s="13" t="s">
        <v>20</v>
      </c>
      <c r="B40" s="1">
        <v>1547</v>
      </c>
      <c r="C40" s="3">
        <v>697</v>
      </c>
      <c r="D40" s="2">
        <v>2244</v>
      </c>
      <c r="E40" s="1">
        <v>0</v>
      </c>
      <c r="F40" s="3">
        <v>0</v>
      </c>
      <c r="G40" s="2">
        <v>0</v>
      </c>
      <c r="H40" s="1">
        <v>0</v>
      </c>
      <c r="I40" s="3">
        <v>0</v>
      </c>
      <c r="J40" s="2">
        <v>0</v>
      </c>
      <c r="K40" s="1">
        <v>0</v>
      </c>
      <c r="L40" s="3">
        <v>0</v>
      </c>
      <c r="M40" s="2">
        <v>0</v>
      </c>
      <c r="N40" s="38">
        <v>0</v>
      </c>
      <c r="O40" s="2">
        <v>0</v>
      </c>
      <c r="P40" s="39">
        <v>0</v>
      </c>
      <c r="Q40" s="1">
        <v>0</v>
      </c>
      <c r="R40" s="2">
        <v>0</v>
      </c>
      <c r="S40" s="2">
        <v>0</v>
      </c>
      <c r="T40" s="1">
        <v>0</v>
      </c>
      <c r="U40" s="3">
        <v>0</v>
      </c>
      <c r="V40" s="2">
        <v>0</v>
      </c>
      <c r="W40" s="38">
        <v>0</v>
      </c>
      <c r="X40" s="2">
        <v>0</v>
      </c>
      <c r="Y40" s="39">
        <v>0</v>
      </c>
      <c r="Z40" s="1">
        <v>0</v>
      </c>
      <c r="AA40" s="3">
        <v>0</v>
      </c>
      <c r="AB40" s="81">
        <v>0</v>
      </c>
      <c r="AC40" s="50">
        <f t="shared" si="6"/>
        <v>1547</v>
      </c>
      <c r="AD40" s="50">
        <f t="shared" si="7"/>
        <v>697</v>
      </c>
      <c r="AE40" s="48">
        <f t="shared" si="8"/>
        <v>2244</v>
      </c>
      <c r="AF40" s="49"/>
      <c r="AG40" s="49"/>
      <c r="AH40" s="49"/>
      <c r="AI40" s="49"/>
    </row>
    <row r="41" spans="1:35" ht="12.75">
      <c r="A41" s="13" t="s">
        <v>21</v>
      </c>
      <c r="B41" s="1">
        <v>43</v>
      </c>
      <c r="C41" s="3">
        <v>8</v>
      </c>
      <c r="D41" s="2">
        <v>51</v>
      </c>
      <c r="E41" s="1">
        <v>0</v>
      </c>
      <c r="F41" s="3">
        <v>0</v>
      </c>
      <c r="G41" s="2">
        <v>0</v>
      </c>
      <c r="H41" s="1">
        <v>0</v>
      </c>
      <c r="I41" s="3">
        <v>0</v>
      </c>
      <c r="J41" s="2">
        <v>0</v>
      </c>
      <c r="K41" s="1">
        <v>12</v>
      </c>
      <c r="L41" s="3">
        <v>0</v>
      </c>
      <c r="M41" s="2">
        <v>12</v>
      </c>
      <c r="N41" s="38">
        <v>1</v>
      </c>
      <c r="O41" s="2">
        <v>0</v>
      </c>
      <c r="P41" s="39">
        <v>1</v>
      </c>
      <c r="Q41" s="1">
        <v>0</v>
      </c>
      <c r="R41" s="2">
        <v>0</v>
      </c>
      <c r="S41" s="2">
        <v>0</v>
      </c>
      <c r="T41" s="1">
        <v>54</v>
      </c>
      <c r="U41" s="3">
        <v>6</v>
      </c>
      <c r="V41" s="2">
        <v>60</v>
      </c>
      <c r="W41" s="38">
        <v>0</v>
      </c>
      <c r="X41" s="2">
        <v>0</v>
      </c>
      <c r="Y41" s="39">
        <v>0</v>
      </c>
      <c r="Z41" s="1">
        <v>0</v>
      </c>
      <c r="AA41" s="3">
        <v>0</v>
      </c>
      <c r="AB41" s="81">
        <v>0</v>
      </c>
      <c r="AC41" s="50">
        <f t="shared" si="6"/>
        <v>110</v>
      </c>
      <c r="AD41" s="50">
        <f t="shared" si="7"/>
        <v>14</v>
      </c>
      <c r="AE41" s="48">
        <f t="shared" si="8"/>
        <v>124</v>
      </c>
      <c r="AF41" s="49"/>
      <c r="AG41" s="49"/>
      <c r="AH41" s="49"/>
      <c r="AI41" s="49"/>
    </row>
    <row r="42" spans="1:35" ht="12.75">
      <c r="A42" s="13" t="s">
        <v>22</v>
      </c>
      <c r="B42" s="1">
        <v>57</v>
      </c>
      <c r="C42" s="3">
        <v>1</v>
      </c>
      <c r="D42" s="2">
        <v>58</v>
      </c>
      <c r="E42" s="1">
        <v>0</v>
      </c>
      <c r="F42" s="3">
        <v>0</v>
      </c>
      <c r="G42" s="2">
        <v>0</v>
      </c>
      <c r="H42" s="1">
        <v>0</v>
      </c>
      <c r="I42" s="3">
        <v>0</v>
      </c>
      <c r="J42" s="2">
        <v>0</v>
      </c>
      <c r="K42" s="1">
        <v>22</v>
      </c>
      <c r="L42" s="3">
        <v>0</v>
      </c>
      <c r="M42" s="2">
        <v>22</v>
      </c>
      <c r="N42" s="38">
        <v>0</v>
      </c>
      <c r="O42" s="2">
        <v>0</v>
      </c>
      <c r="P42" s="39">
        <v>0</v>
      </c>
      <c r="Q42" s="1">
        <v>0</v>
      </c>
      <c r="R42" s="2">
        <v>0</v>
      </c>
      <c r="S42" s="2">
        <v>0</v>
      </c>
      <c r="T42" s="1">
        <v>18</v>
      </c>
      <c r="U42" s="3">
        <v>3</v>
      </c>
      <c r="V42" s="2">
        <v>21</v>
      </c>
      <c r="W42" s="38">
        <v>0</v>
      </c>
      <c r="X42" s="2">
        <v>0</v>
      </c>
      <c r="Y42" s="39">
        <v>0</v>
      </c>
      <c r="Z42" s="1">
        <v>0</v>
      </c>
      <c r="AA42" s="3">
        <v>0</v>
      </c>
      <c r="AB42" s="81">
        <v>0</v>
      </c>
      <c r="AC42" s="50">
        <f t="shared" si="6"/>
        <v>97</v>
      </c>
      <c r="AD42" s="50">
        <f t="shared" si="7"/>
        <v>4</v>
      </c>
      <c r="AE42" s="48">
        <f t="shared" si="8"/>
        <v>101</v>
      </c>
      <c r="AF42" s="49"/>
      <c r="AG42" s="55"/>
      <c r="AH42" s="55"/>
      <c r="AI42" s="49"/>
    </row>
    <row r="43" spans="1:35" ht="12.75">
      <c r="A43" s="13" t="s">
        <v>36</v>
      </c>
      <c r="B43" s="1">
        <v>102</v>
      </c>
      <c r="C43" s="3">
        <v>26</v>
      </c>
      <c r="D43" s="2">
        <v>128</v>
      </c>
      <c r="E43" s="1">
        <v>4</v>
      </c>
      <c r="F43" s="3">
        <v>0</v>
      </c>
      <c r="G43" s="2">
        <v>4</v>
      </c>
      <c r="H43" s="1">
        <v>0</v>
      </c>
      <c r="I43" s="3">
        <v>0</v>
      </c>
      <c r="J43" s="2">
        <v>0</v>
      </c>
      <c r="K43" s="1">
        <v>36</v>
      </c>
      <c r="L43" s="3">
        <v>15</v>
      </c>
      <c r="M43" s="2">
        <v>51</v>
      </c>
      <c r="N43" s="38">
        <v>2</v>
      </c>
      <c r="O43" s="2">
        <v>2</v>
      </c>
      <c r="P43" s="39">
        <v>4</v>
      </c>
      <c r="Q43" s="1">
        <v>0</v>
      </c>
      <c r="R43" s="2">
        <v>0</v>
      </c>
      <c r="S43" s="2">
        <v>0</v>
      </c>
      <c r="T43" s="1">
        <v>25</v>
      </c>
      <c r="U43" s="3">
        <v>14</v>
      </c>
      <c r="V43" s="2">
        <v>39</v>
      </c>
      <c r="W43" s="38">
        <v>0</v>
      </c>
      <c r="X43" s="2">
        <v>0</v>
      </c>
      <c r="Y43" s="39">
        <v>0</v>
      </c>
      <c r="Z43" s="1">
        <v>0</v>
      </c>
      <c r="AA43" s="3">
        <v>0</v>
      </c>
      <c r="AB43" s="81">
        <v>0</v>
      </c>
      <c r="AC43" s="50">
        <f t="shared" si="6"/>
        <v>169</v>
      </c>
      <c r="AD43" s="50">
        <f t="shared" si="7"/>
        <v>57</v>
      </c>
      <c r="AE43" s="48">
        <f t="shared" si="8"/>
        <v>226</v>
      </c>
      <c r="AF43" s="49"/>
      <c r="AG43" s="13"/>
      <c r="AH43" s="13"/>
      <c r="AI43" s="49"/>
    </row>
    <row r="44" spans="1:35" s="56" customFormat="1" ht="12.75">
      <c r="A44" s="10" t="s">
        <v>23</v>
      </c>
      <c r="B44" s="4">
        <v>2045</v>
      </c>
      <c r="C44" s="5">
        <v>864</v>
      </c>
      <c r="D44" s="5">
        <v>2909</v>
      </c>
      <c r="E44" s="4">
        <v>10</v>
      </c>
      <c r="F44" s="5">
        <v>3</v>
      </c>
      <c r="G44" s="5">
        <v>13</v>
      </c>
      <c r="H44" s="4">
        <v>0</v>
      </c>
      <c r="I44" s="5">
        <v>0</v>
      </c>
      <c r="J44" s="5">
        <v>0</v>
      </c>
      <c r="K44" s="4">
        <v>136</v>
      </c>
      <c r="L44" s="5">
        <v>51</v>
      </c>
      <c r="M44" s="5">
        <v>187</v>
      </c>
      <c r="N44" s="51">
        <v>3</v>
      </c>
      <c r="O44" s="5">
        <v>2</v>
      </c>
      <c r="P44" s="52">
        <v>5</v>
      </c>
      <c r="Q44" s="4">
        <v>0</v>
      </c>
      <c r="R44" s="5">
        <v>0</v>
      </c>
      <c r="S44" s="5">
        <v>0</v>
      </c>
      <c r="T44" s="4">
        <v>282</v>
      </c>
      <c r="U44" s="5">
        <v>106</v>
      </c>
      <c r="V44" s="5">
        <v>388</v>
      </c>
      <c r="W44" s="51">
        <v>0</v>
      </c>
      <c r="X44" s="5">
        <v>0</v>
      </c>
      <c r="Y44" s="52">
        <v>0</v>
      </c>
      <c r="Z44" s="4">
        <v>3</v>
      </c>
      <c r="AA44" s="5">
        <v>0</v>
      </c>
      <c r="AB44" s="82">
        <v>3</v>
      </c>
      <c r="AC44" s="5">
        <f t="shared" si="6"/>
        <v>2479</v>
      </c>
      <c r="AD44" s="5">
        <f t="shared" si="7"/>
        <v>1026</v>
      </c>
      <c r="AE44" s="5">
        <f t="shared" si="8"/>
        <v>3505</v>
      </c>
      <c r="AF44" s="55"/>
      <c r="AG44" s="49"/>
      <c r="AH44" s="49"/>
      <c r="AI44" s="55"/>
    </row>
    <row r="45" spans="1:35" s="16" customFormat="1" ht="12.75">
      <c r="A45" s="15" t="s">
        <v>30</v>
      </c>
      <c r="B45" s="8"/>
      <c r="C45" s="9"/>
      <c r="D45" s="9"/>
      <c r="E45" s="8"/>
      <c r="F45" s="9"/>
      <c r="G45" s="9"/>
      <c r="H45" s="8"/>
      <c r="I45" s="9"/>
      <c r="J45" s="9"/>
      <c r="K45" s="8"/>
      <c r="L45" s="9"/>
      <c r="M45" s="9"/>
      <c r="N45" s="57"/>
      <c r="O45" s="9"/>
      <c r="P45" s="58"/>
      <c r="Q45" s="8"/>
      <c r="R45" s="9"/>
      <c r="S45" s="9"/>
      <c r="T45" s="8"/>
      <c r="U45" s="9"/>
      <c r="V45" s="9"/>
      <c r="W45" s="57"/>
      <c r="X45" s="9"/>
      <c r="Y45" s="58"/>
      <c r="Z45" s="8"/>
      <c r="AA45" s="9"/>
      <c r="AB45" s="84"/>
      <c r="AC45" s="60"/>
      <c r="AD45" s="60"/>
      <c r="AE45" s="60"/>
      <c r="AF45" s="13"/>
      <c r="AG45" s="49"/>
      <c r="AH45" s="49"/>
      <c r="AI45" s="13"/>
    </row>
    <row r="46" spans="1:35" ht="12.75">
      <c r="A46" s="13" t="s">
        <v>19</v>
      </c>
      <c r="B46" s="1">
        <f>SUM(B39,B33,B27,B21,B15,B9)</f>
        <v>1570</v>
      </c>
      <c r="C46" s="2">
        <f aca="true" t="shared" si="9" ref="C46:AB46">SUM(C39,C33,C27,C21,C15,C9)</f>
        <v>823</v>
      </c>
      <c r="D46" s="2">
        <f t="shared" si="9"/>
        <v>2393</v>
      </c>
      <c r="E46" s="1">
        <f t="shared" si="9"/>
        <v>58</v>
      </c>
      <c r="F46" s="2">
        <f t="shared" si="9"/>
        <v>33</v>
      </c>
      <c r="G46" s="2">
        <f t="shared" si="9"/>
        <v>91</v>
      </c>
      <c r="H46" s="1">
        <f t="shared" si="9"/>
        <v>1</v>
      </c>
      <c r="I46" s="2">
        <f t="shared" si="9"/>
        <v>2</v>
      </c>
      <c r="J46" s="2">
        <f t="shared" si="9"/>
        <v>3</v>
      </c>
      <c r="K46" s="1">
        <f t="shared" si="9"/>
        <v>363</v>
      </c>
      <c r="L46" s="2">
        <f t="shared" si="9"/>
        <v>254</v>
      </c>
      <c r="M46" s="2">
        <f t="shared" si="9"/>
        <v>617</v>
      </c>
      <c r="N46" s="38">
        <f aca="true" t="shared" si="10" ref="N46:P47">SUM(N39,N33,N27,N21,N15,N9)</f>
        <v>8</v>
      </c>
      <c r="O46" s="2">
        <f t="shared" si="10"/>
        <v>4</v>
      </c>
      <c r="P46" s="39">
        <f t="shared" si="10"/>
        <v>12</v>
      </c>
      <c r="Q46" s="1">
        <f t="shared" si="9"/>
        <v>0</v>
      </c>
      <c r="R46" s="2">
        <f t="shared" si="9"/>
        <v>1</v>
      </c>
      <c r="S46" s="2">
        <f t="shared" si="9"/>
        <v>1</v>
      </c>
      <c r="T46" s="1">
        <f t="shared" si="9"/>
        <v>1358</v>
      </c>
      <c r="U46" s="2">
        <f t="shared" si="9"/>
        <v>633</v>
      </c>
      <c r="V46" s="2">
        <f t="shared" si="9"/>
        <v>1991</v>
      </c>
      <c r="W46" s="38">
        <f t="shared" si="9"/>
        <v>0</v>
      </c>
      <c r="X46" s="2">
        <f t="shared" si="9"/>
        <v>0</v>
      </c>
      <c r="Y46" s="39">
        <f t="shared" si="9"/>
        <v>0</v>
      </c>
      <c r="Z46" s="1">
        <f t="shared" si="9"/>
        <v>12</v>
      </c>
      <c r="AA46" s="2">
        <f t="shared" si="9"/>
        <v>4</v>
      </c>
      <c r="AB46" s="81">
        <f t="shared" si="9"/>
        <v>16</v>
      </c>
      <c r="AC46" s="50">
        <f aca="true" t="shared" si="11" ref="AC46:AC52">SUM(Z46,W46,T46,Q46,K46,H46,E46,B46,N46)</f>
        <v>3370</v>
      </c>
      <c r="AD46" s="50">
        <f aca="true" t="shared" si="12" ref="AD46:AD52">SUM(AA46,X46,U46,R46,L46,I46,F46,C46,O46)</f>
        <v>1754</v>
      </c>
      <c r="AE46" s="48">
        <f aca="true" t="shared" si="13" ref="AE46:AE52">SUM(AC46:AD46)</f>
        <v>5124</v>
      </c>
      <c r="AF46" s="50"/>
      <c r="AG46" s="50"/>
      <c r="AH46" s="50"/>
      <c r="AI46" s="49"/>
    </row>
    <row r="47" spans="1:35" ht="12.75">
      <c r="A47" s="13" t="s">
        <v>20</v>
      </c>
      <c r="B47" s="1">
        <f>SUM(B40,B34,B28,B22,B16,B10)</f>
        <v>7988</v>
      </c>
      <c r="C47" s="3">
        <f aca="true" t="shared" si="14" ref="C47:AB47">SUM(C40,C34,C28,C22,C16,C10)</f>
        <v>4373</v>
      </c>
      <c r="D47" s="2">
        <f t="shared" si="14"/>
        <v>12361</v>
      </c>
      <c r="E47" s="1">
        <f t="shared" si="14"/>
        <v>4</v>
      </c>
      <c r="F47" s="3">
        <f t="shared" si="14"/>
        <v>1</v>
      </c>
      <c r="G47" s="2">
        <f t="shared" si="14"/>
        <v>5</v>
      </c>
      <c r="H47" s="1">
        <f t="shared" si="14"/>
        <v>0</v>
      </c>
      <c r="I47" s="3">
        <f t="shared" si="14"/>
        <v>0</v>
      </c>
      <c r="J47" s="2">
        <f t="shared" si="14"/>
        <v>0</v>
      </c>
      <c r="K47" s="1">
        <f t="shared" si="14"/>
        <v>20</v>
      </c>
      <c r="L47" s="3">
        <f t="shared" si="14"/>
        <v>5</v>
      </c>
      <c r="M47" s="2">
        <f t="shared" si="14"/>
        <v>25</v>
      </c>
      <c r="N47" s="38">
        <f t="shared" si="10"/>
        <v>0</v>
      </c>
      <c r="O47" s="2">
        <f t="shared" si="10"/>
        <v>0</v>
      </c>
      <c r="P47" s="39">
        <f t="shared" si="10"/>
        <v>0</v>
      </c>
      <c r="Q47" s="1">
        <f t="shared" si="14"/>
        <v>0</v>
      </c>
      <c r="R47" s="2">
        <f t="shared" si="14"/>
        <v>0</v>
      </c>
      <c r="S47" s="2">
        <f t="shared" si="14"/>
        <v>0</v>
      </c>
      <c r="T47" s="1">
        <f t="shared" si="14"/>
        <v>47</v>
      </c>
      <c r="U47" s="3">
        <f t="shared" si="14"/>
        <v>20</v>
      </c>
      <c r="V47" s="2">
        <f t="shared" si="14"/>
        <v>67</v>
      </c>
      <c r="W47" s="38">
        <f t="shared" si="14"/>
        <v>55</v>
      </c>
      <c r="X47" s="2">
        <f t="shared" si="14"/>
        <v>51</v>
      </c>
      <c r="Y47" s="39">
        <f t="shared" si="14"/>
        <v>106</v>
      </c>
      <c r="Z47" s="1">
        <f t="shared" si="14"/>
        <v>0</v>
      </c>
      <c r="AA47" s="3">
        <f t="shared" si="14"/>
        <v>0</v>
      </c>
      <c r="AB47" s="81">
        <f t="shared" si="14"/>
        <v>0</v>
      </c>
      <c r="AC47" s="50">
        <f t="shared" si="11"/>
        <v>8114</v>
      </c>
      <c r="AD47" s="50">
        <f t="shared" si="12"/>
        <v>4450</v>
      </c>
      <c r="AE47" s="48">
        <f t="shared" si="13"/>
        <v>12564</v>
      </c>
      <c r="AF47" s="50"/>
      <c r="AG47" s="50"/>
      <c r="AH47" s="50"/>
      <c r="AI47" s="49"/>
    </row>
    <row r="48" spans="1:35" ht="12.75">
      <c r="A48" s="13" t="s">
        <v>21</v>
      </c>
      <c r="B48" s="1">
        <f>SUM(B41,B35,B29,B17,B11)</f>
        <v>124</v>
      </c>
      <c r="C48" s="3">
        <f aca="true" t="shared" si="15" ref="C48:AB48">SUM(C41,C35,C29,C17,C11)</f>
        <v>27</v>
      </c>
      <c r="D48" s="2">
        <f t="shared" si="15"/>
        <v>151</v>
      </c>
      <c r="E48" s="1">
        <f t="shared" si="15"/>
        <v>0</v>
      </c>
      <c r="F48" s="3">
        <f t="shared" si="15"/>
        <v>0</v>
      </c>
      <c r="G48" s="2">
        <f t="shared" si="15"/>
        <v>0</v>
      </c>
      <c r="H48" s="1">
        <f t="shared" si="15"/>
        <v>0</v>
      </c>
      <c r="I48" s="3">
        <f t="shared" si="15"/>
        <v>0</v>
      </c>
      <c r="J48" s="2">
        <f t="shared" si="15"/>
        <v>0</v>
      </c>
      <c r="K48" s="1">
        <f t="shared" si="15"/>
        <v>12</v>
      </c>
      <c r="L48" s="3">
        <f t="shared" si="15"/>
        <v>1</v>
      </c>
      <c r="M48" s="2">
        <f t="shared" si="15"/>
        <v>13</v>
      </c>
      <c r="N48" s="38">
        <f>SUM(N41,N35,N29,N17,N11)</f>
        <v>1</v>
      </c>
      <c r="O48" s="2">
        <f>SUM(O41,O35,O29,O17,O11)</f>
        <v>0</v>
      </c>
      <c r="P48" s="39">
        <f>SUM(P41,P35,P29,P17,P11)</f>
        <v>1</v>
      </c>
      <c r="Q48" s="1">
        <f t="shared" si="15"/>
        <v>0</v>
      </c>
      <c r="R48" s="2">
        <f t="shared" si="15"/>
        <v>0</v>
      </c>
      <c r="S48" s="2">
        <f t="shared" si="15"/>
        <v>0</v>
      </c>
      <c r="T48" s="1">
        <f t="shared" si="15"/>
        <v>122</v>
      </c>
      <c r="U48" s="3">
        <f t="shared" si="15"/>
        <v>23</v>
      </c>
      <c r="V48" s="2">
        <f t="shared" si="15"/>
        <v>145</v>
      </c>
      <c r="W48" s="38">
        <f t="shared" si="15"/>
        <v>0</v>
      </c>
      <c r="X48" s="2">
        <f t="shared" si="15"/>
        <v>0</v>
      </c>
      <c r="Y48" s="39">
        <f t="shared" si="15"/>
        <v>0</v>
      </c>
      <c r="Z48" s="1">
        <f t="shared" si="15"/>
        <v>4</v>
      </c>
      <c r="AA48" s="3">
        <f t="shared" si="15"/>
        <v>0</v>
      </c>
      <c r="AB48" s="81">
        <f t="shared" si="15"/>
        <v>4</v>
      </c>
      <c r="AC48" s="50">
        <f t="shared" si="11"/>
        <v>263</v>
      </c>
      <c r="AD48" s="50">
        <f t="shared" si="12"/>
        <v>51</v>
      </c>
      <c r="AE48" s="48">
        <f t="shared" si="13"/>
        <v>314</v>
      </c>
      <c r="AF48" s="50"/>
      <c r="AG48" s="50"/>
      <c r="AH48" s="50"/>
      <c r="AI48" s="49"/>
    </row>
    <row r="49" spans="1:35" ht="12.75">
      <c r="A49" s="13" t="s">
        <v>22</v>
      </c>
      <c r="B49" s="1">
        <f>SUM(B12,B18,B23,B30,B36,B42)</f>
        <v>357</v>
      </c>
      <c r="C49" s="3">
        <f aca="true" t="shared" si="16" ref="C49:AB49">SUM(C12,C18,C23,C30,C36,C42)</f>
        <v>201</v>
      </c>
      <c r="D49" s="2">
        <f t="shared" si="16"/>
        <v>558</v>
      </c>
      <c r="E49" s="1">
        <f t="shared" si="16"/>
        <v>29</v>
      </c>
      <c r="F49" s="3">
        <f t="shared" si="16"/>
        <v>18</v>
      </c>
      <c r="G49" s="2">
        <f t="shared" si="16"/>
        <v>47</v>
      </c>
      <c r="H49" s="1">
        <f t="shared" si="16"/>
        <v>0</v>
      </c>
      <c r="I49" s="3">
        <f t="shared" si="16"/>
        <v>0</v>
      </c>
      <c r="J49" s="2">
        <f t="shared" si="16"/>
        <v>0</v>
      </c>
      <c r="K49" s="1">
        <f t="shared" si="16"/>
        <v>441</v>
      </c>
      <c r="L49" s="3">
        <f t="shared" si="16"/>
        <v>226</v>
      </c>
      <c r="M49" s="2">
        <f t="shared" si="16"/>
        <v>667</v>
      </c>
      <c r="N49" s="38">
        <f>SUM(N12,N18,N23,N30,N36,N42)</f>
        <v>11</v>
      </c>
      <c r="O49" s="2">
        <f>SUM(O12,O18,O23,O30,O36,O42)</f>
        <v>2</v>
      </c>
      <c r="P49" s="39">
        <f>SUM(P12,P18,P23,P30,P36,P42)</f>
        <v>13</v>
      </c>
      <c r="Q49" s="1">
        <f t="shared" si="16"/>
        <v>0</v>
      </c>
      <c r="R49" s="2">
        <f t="shared" si="16"/>
        <v>0</v>
      </c>
      <c r="S49" s="2">
        <f t="shared" si="16"/>
        <v>0</v>
      </c>
      <c r="T49" s="1">
        <f t="shared" si="16"/>
        <v>287</v>
      </c>
      <c r="U49" s="3">
        <f t="shared" si="16"/>
        <v>140</v>
      </c>
      <c r="V49" s="2">
        <f t="shared" si="16"/>
        <v>427</v>
      </c>
      <c r="W49" s="38">
        <f t="shared" si="16"/>
        <v>0</v>
      </c>
      <c r="X49" s="2">
        <f t="shared" si="16"/>
        <v>0</v>
      </c>
      <c r="Y49" s="39">
        <f t="shared" si="16"/>
        <v>0</v>
      </c>
      <c r="Z49" s="1">
        <f t="shared" si="16"/>
        <v>5</v>
      </c>
      <c r="AA49" s="3">
        <f t="shared" si="16"/>
        <v>1</v>
      </c>
      <c r="AB49" s="81">
        <f t="shared" si="16"/>
        <v>6</v>
      </c>
      <c r="AC49" s="50">
        <f t="shared" si="11"/>
        <v>1130</v>
      </c>
      <c r="AD49" s="50">
        <f t="shared" si="12"/>
        <v>588</v>
      </c>
      <c r="AE49" s="48">
        <f t="shared" si="13"/>
        <v>1718</v>
      </c>
      <c r="AF49" s="50"/>
      <c r="AG49" s="50"/>
      <c r="AH49" s="50"/>
      <c r="AI49" s="49"/>
    </row>
    <row r="50" spans="1:35" ht="12.75">
      <c r="A50" s="13" t="s">
        <v>36</v>
      </c>
      <c r="B50" s="1">
        <f>SUM(B43)</f>
        <v>102</v>
      </c>
      <c r="C50" s="3">
        <f aca="true" t="shared" si="17" ref="C50:AB50">SUM(C43)</f>
        <v>26</v>
      </c>
      <c r="D50" s="2">
        <f t="shared" si="17"/>
        <v>128</v>
      </c>
      <c r="E50" s="1">
        <f t="shared" si="17"/>
        <v>4</v>
      </c>
      <c r="F50" s="3">
        <f t="shared" si="17"/>
        <v>0</v>
      </c>
      <c r="G50" s="2">
        <f t="shared" si="17"/>
        <v>4</v>
      </c>
      <c r="H50" s="1">
        <f t="shared" si="17"/>
        <v>0</v>
      </c>
      <c r="I50" s="3">
        <f t="shared" si="17"/>
        <v>0</v>
      </c>
      <c r="J50" s="2">
        <f t="shared" si="17"/>
        <v>0</v>
      </c>
      <c r="K50" s="1">
        <f t="shared" si="17"/>
        <v>36</v>
      </c>
      <c r="L50" s="3">
        <f t="shared" si="17"/>
        <v>15</v>
      </c>
      <c r="M50" s="2">
        <f t="shared" si="17"/>
        <v>51</v>
      </c>
      <c r="N50" s="38">
        <f>SUM(N43)</f>
        <v>2</v>
      </c>
      <c r="O50" s="2">
        <f>SUM(O43)</f>
        <v>2</v>
      </c>
      <c r="P50" s="39">
        <f>SUM(P43)</f>
        <v>4</v>
      </c>
      <c r="Q50" s="1">
        <f t="shared" si="17"/>
        <v>0</v>
      </c>
      <c r="R50" s="2">
        <f t="shared" si="17"/>
        <v>0</v>
      </c>
      <c r="S50" s="2">
        <f t="shared" si="17"/>
        <v>0</v>
      </c>
      <c r="T50" s="1">
        <f t="shared" si="17"/>
        <v>25</v>
      </c>
      <c r="U50" s="3">
        <f t="shared" si="17"/>
        <v>14</v>
      </c>
      <c r="V50" s="2">
        <f t="shared" si="17"/>
        <v>39</v>
      </c>
      <c r="W50" s="38">
        <f t="shared" si="17"/>
        <v>0</v>
      </c>
      <c r="X50" s="2">
        <f t="shared" si="17"/>
        <v>0</v>
      </c>
      <c r="Y50" s="39">
        <f t="shared" si="17"/>
        <v>0</v>
      </c>
      <c r="Z50" s="1">
        <f t="shared" si="17"/>
        <v>0</v>
      </c>
      <c r="AA50" s="3">
        <f t="shared" si="17"/>
        <v>0</v>
      </c>
      <c r="AB50" s="81">
        <f t="shared" si="17"/>
        <v>0</v>
      </c>
      <c r="AC50" s="50">
        <f t="shared" si="11"/>
        <v>169</v>
      </c>
      <c r="AD50" s="50">
        <f t="shared" si="12"/>
        <v>57</v>
      </c>
      <c r="AE50" s="48">
        <f t="shared" si="13"/>
        <v>226</v>
      </c>
      <c r="AF50" s="50"/>
      <c r="AG50" s="50"/>
      <c r="AH50" s="50"/>
      <c r="AI50" s="49"/>
    </row>
    <row r="51" spans="1:35" ht="12.75">
      <c r="A51" s="13" t="s">
        <v>32</v>
      </c>
      <c r="B51" s="1">
        <f>SUM(B24)</f>
        <v>66</v>
      </c>
      <c r="C51" s="3">
        <f aca="true" t="shared" si="18" ref="C51:AB51">SUM(C24)</f>
        <v>18</v>
      </c>
      <c r="D51" s="2">
        <f t="shared" si="18"/>
        <v>84</v>
      </c>
      <c r="E51" s="1">
        <f t="shared" si="18"/>
        <v>2</v>
      </c>
      <c r="F51" s="3">
        <f t="shared" si="18"/>
        <v>0</v>
      </c>
      <c r="G51" s="2">
        <f t="shared" si="18"/>
        <v>2</v>
      </c>
      <c r="H51" s="1">
        <f t="shared" si="18"/>
        <v>0</v>
      </c>
      <c r="I51" s="3">
        <f t="shared" si="18"/>
        <v>0</v>
      </c>
      <c r="J51" s="2">
        <f t="shared" si="18"/>
        <v>0</v>
      </c>
      <c r="K51" s="1">
        <f t="shared" si="18"/>
        <v>52</v>
      </c>
      <c r="L51" s="3">
        <f t="shared" si="18"/>
        <v>6</v>
      </c>
      <c r="M51" s="2">
        <f t="shared" si="18"/>
        <v>58</v>
      </c>
      <c r="N51" s="38">
        <f>SUM(N24)</f>
        <v>2</v>
      </c>
      <c r="O51" s="2">
        <f>SUM(O24)</f>
        <v>0</v>
      </c>
      <c r="P51" s="39">
        <f>SUM(P24)</f>
        <v>2</v>
      </c>
      <c r="Q51" s="1">
        <f t="shared" si="18"/>
        <v>0</v>
      </c>
      <c r="R51" s="2">
        <f t="shared" si="18"/>
        <v>0</v>
      </c>
      <c r="S51" s="2">
        <f t="shared" si="18"/>
        <v>0</v>
      </c>
      <c r="T51" s="1">
        <f t="shared" si="18"/>
        <v>28</v>
      </c>
      <c r="U51" s="3">
        <f t="shared" si="18"/>
        <v>8</v>
      </c>
      <c r="V51" s="2">
        <f t="shared" si="18"/>
        <v>36</v>
      </c>
      <c r="W51" s="38">
        <f t="shared" si="18"/>
        <v>0</v>
      </c>
      <c r="X51" s="2">
        <f t="shared" si="18"/>
        <v>0</v>
      </c>
      <c r="Y51" s="39">
        <f t="shared" si="18"/>
        <v>0</v>
      </c>
      <c r="Z51" s="1">
        <f t="shared" si="18"/>
        <v>2</v>
      </c>
      <c r="AA51" s="3">
        <f t="shared" si="18"/>
        <v>0</v>
      </c>
      <c r="AB51" s="81">
        <f t="shared" si="18"/>
        <v>2</v>
      </c>
      <c r="AC51" s="50">
        <f t="shared" si="11"/>
        <v>152</v>
      </c>
      <c r="AD51" s="50">
        <f t="shared" si="12"/>
        <v>32</v>
      </c>
      <c r="AE51" s="48">
        <f t="shared" si="13"/>
        <v>184</v>
      </c>
      <c r="AF51" s="50"/>
      <c r="AG51" s="50"/>
      <c r="AH51" s="50"/>
      <c r="AI51" s="49"/>
    </row>
    <row r="52" spans="1:35" s="11" customFormat="1" ht="12.75">
      <c r="A52" s="10" t="s">
        <v>11</v>
      </c>
      <c r="B52" s="4">
        <f>SUM(B46:B51)</f>
        <v>10207</v>
      </c>
      <c r="C52" s="5">
        <f aca="true" t="shared" si="19" ref="C52:AB52">SUM(C46:C51)</f>
        <v>5468</v>
      </c>
      <c r="D52" s="5">
        <f t="shared" si="19"/>
        <v>15675</v>
      </c>
      <c r="E52" s="4">
        <f t="shared" si="19"/>
        <v>97</v>
      </c>
      <c r="F52" s="5">
        <f t="shared" si="19"/>
        <v>52</v>
      </c>
      <c r="G52" s="5">
        <f t="shared" si="19"/>
        <v>149</v>
      </c>
      <c r="H52" s="4">
        <f t="shared" si="19"/>
        <v>1</v>
      </c>
      <c r="I52" s="5">
        <f t="shared" si="19"/>
        <v>2</v>
      </c>
      <c r="J52" s="5">
        <f t="shared" si="19"/>
        <v>3</v>
      </c>
      <c r="K52" s="4">
        <f t="shared" si="19"/>
        <v>924</v>
      </c>
      <c r="L52" s="5">
        <f t="shared" si="19"/>
        <v>507</v>
      </c>
      <c r="M52" s="5">
        <f t="shared" si="19"/>
        <v>1431</v>
      </c>
      <c r="N52" s="51">
        <f>SUM(N46:N51)</f>
        <v>24</v>
      </c>
      <c r="O52" s="5">
        <f>SUM(O46:O51)</f>
        <v>8</v>
      </c>
      <c r="P52" s="52">
        <f>SUM(P46:P51)</f>
        <v>32</v>
      </c>
      <c r="Q52" s="4">
        <f t="shared" si="19"/>
        <v>0</v>
      </c>
      <c r="R52" s="5">
        <f t="shared" si="19"/>
        <v>1</v>
      </c>
      <c r="S52" s="5">
        <f t="shared" si="19"/>
        <v>1</v>
      </c>
      <c r="T52" s="4">
        <f t="shared" si="19"/>
        <v>1867</v>
      </c>
      <c r="U52" s="5">
        <f t="shared" si="19"/>
        <v>838</v>
      </c>
      <c r="V52" s="5">
        <f t="shared" si="19"/>
        <v>2705</v>
      </c>
      <c r="W52" s="51">
        <f t="shared" si="19"/>
        <v>55</v>
      </c>
      <c r="X52" s="5">
        <f t="shared" si="19"/>
        <v>51</v>
      </c>
      <c r="Y52" s="52">
        <f t="shared" si="19"/>
        <v>106</v>
      </c>
      <c r="Z52" s="4">
        <f t="shared" si="19"/>
        <v>23</v>
      </c>
      <c r="AA52" s="5">
        <f t="shared" si="19"/>
        <v>5</v>
      </c>
      <c r="AB52" s="82">
        <f t="shared" si="19"/>
        <v>28</v>
      </c>
      <c r="AC52" s="5">
        <f t="shared" si="11"/>
        <v>13198</v>
      </c>
      <c r="AD52" s="5">
        <f t="shared" si="12"/>
        <v>6932</v>
      </c>
      <c r="AE52" s="5">
        <f t="shared" si="13"/>
        <v>20130</v>
      </c>
      <c r="AF52" s="50"/>
      <c r="AG52" s="50"/>
      <c r="AH52" s="50"/>
      <c r="AI52" s="10"/>
    </row>
  </sheetData>
  <sheetProtection/>
  <mergeCells count="2">
    <mergeCell ref="A2:AE2"/>
    <mergeCell ref="A3:AE3"/>
  </mergeCells>
  <printOptions horizontalCentered="1"/>
  <pageMargins left="0.1968503937007874" right="0.1968503937007874" top="0.7874015748031497" bottom="0.5905511811023623" header="0.5118110236220472" footer="0.5118110236220472"/>
  <pageSetup fitToWidth="2" fitToHeight="1" horizontalDpi="1200" verticalDpi="1200" orientation="portrait" paperSize="9" scale="74"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K28"/>
  <sheetViews>
    <sheetView zoomScalePageLayoutView="0" workbookViewId="0" topLeftCell="A1">
      <selection activeCell="A26" sqref="A26"/>
    </sheetView>
  </sheetViews>
  <sheetFormatPr defaultColWidth="9.140625" defaultRowHeight="12.75"/>
  <cols>
    <col min="1" max="1" width="15.7109375" style="118" customWidth="1"/>
    <col min="2" max="10" width="14.28125" style="88" customWidth="1"/>
    <col min="11" max="11" width="14.28125" style="118" customWidth="1"/>
    <col min="12" max="16384" width="8.8515625" style="88" customWidth="1"/>
  </cols>
  <sheetData>
    <row r="2" spans="1:11" ht="14.25">
      <c r="A2" s="152" t="s">
        <v>69</v>
      </c>
      <c r="B2" s="152"/>
      <c r="C2" s="152"/>
      <c r="D2" s="152"/>
      <c r="E2" s="152"/>
      <c r="F2" s="152"/>
      <c r="G2" s="152"/>
      <c r="H2" s="152"/>
      <c r="I2" s="152"/>
      <c r="J2" s="152"/>
      <c r="K2" s="152"/>
    </row>
    <row r="3" ht="15" thickBot="1">
      <c r="A3" s="122"/>
    </row>
    <row r="4" spans="1:11" ht="42" customHeight="1">
      <c r="A4" s="123"/>
      <c r="B4" s="114" t="s">
        <v>61</v>
      </c>
      <c r="C4" s="114" t="s">
        <v>60</v>
      </c>
      <c r="D4" s="114" t="s">
        <v>59</v>
      </c>
      <c r="E4" s="114" t="s">
        <v>58</v>
      </c>
      <c r="F4" s="114" t="s">
        <v>57</v>
      </c>
      <c r="G4" s="114" t="s">
        <v>56</v>
      </c>
      <c r="H4" s="114" t="s">
        <v>55</v>
      </c>
      <c r="I4" s="114" t="s">
        <v>54</v>
      </c>
      <c r="J4" s="114" t="s">
        <v>10</v>
      </c>
      <c r="K4" s="119" t="s">
        <v>23</v>
      </c>
    </row>
    <row r="5" spans="1:11" ht="14.25">
      <c r="A5" s="124" t="s">
        <v>53</v>
      </c>
      <c r="B5" s="90">
        <v>318038</v>
      </c>
      <c r="C5" s="90">
        <v>2586</v>
      </c>
      <c r="D5" s="90">
        <v>1314</v>
      </c>
      <c r="E5" s="90">
        <v>18844</v>
      </c>
      <c r="F5" s="90">
        <v>351</v>
      </c>
      <c r="G5" s="90">
        <v>10</v>
      </c>
      <c r="H5" s="90">
        <v>37087</v>
      </c>
      <c r="I5" s="90">
        <v>2486</v>
      </c>
      <c r="J5" s="90">
        <v>1166</v>
      </c>
      <c r="K5" s="120">
        <v>381882</v>
      </c>
    </row>
    <row r="6" spans="1:11" ht="14.25">
      <c r="A6" s="124" t="s">
        <v>52</v>
      </c>
      <c r="B6" s="90">
        <v>314293</v>
      </c>
      <c r="C6" s="90">
        <v>2647</v>
      </c>
      <c r="D6" s="90">
        <v>1343</v>
      </c>
      <c r="E6" s="90">
        <v>20665</v>
      </c>
      <c r="F6" s="90">
        <v>432</v>
      </c>
      <c r="G6" s="90">
        <v>6</v>
      </c>
      <c r="H6" s="90">
        <v>37034</v>
      </c>
      <c r="I6" s="90">
        <v>2633</v>
      </c>
      <c r="J6" s="90">
        <v>1144</v>
      </c>
      <c r="K6" s="120">
        <v>380197</v>
      </c>
    </row>
    <row r="7" spans="1:11" ht="14.25">
      <c r="A7" s="124" t="s">
        <v>51</v>
      </c>
      <c r="B7" s="90">
        <v>312734</v>
      </c>
      <c r="C7" s="90">
        <v>2846</v>
      </c>
      <c r="D7" s="90">
        <v>1246</v>
      </c>
      <c r="E7" s="90">
        <v>22764</v>
      </c>
      <c r="F7" s="90">
        <v>445</v>
      </c>
      <c r="G7" s="90">
        <v>8</v>
      </c>
      <c r="H7" s="90">
        <v>38228</v>
      </c>
      <c r="I7" s="90">
        <v>2730</v>
      </c>
      <c r="J7" s="90">
        <v>982</v>
      </c>
      <c r="K7" s="120">
        <v>381983</v>
      </c>
    </row>
    <row r="8" spans="1:11" ht="14.25">
      <c r="A8" s="124" t="s">
        <v>50</v>
      </c>
      <c r="B8" s="90">
        <v>312687</v>
      </c>
      <c r="C8" s="90">
        <v>3059</v>
      </c>
      <c r="D8" s="90">
        <v>1281</v>
      </c>
      <c r="E8" s="90">
        <v>25124</v>
      </c>
      <c r="F8" s="90">
        <v>520</v>
      </c>
      <c r="G8" s="90">
        <v>13</v>
      </c>
      <c r="H8" s="90">
        <v>40294</v>
      </c>
      <c r="I8" s="90">
        <v>2830</v>
      </c>
      <c r="J8" s="90">
        <v>888</v>
      </c>
      <c r="K8" s="120">
        <v>386696</v>
      </c>
    </row>
    <row r="9" spans="1:11" ht="14.25">
      <c r="A9" s="124" t="s">
        <v>49</v>
      </c>
      <c r="B9" s="90">
        <v>314053</v>
      </c>
      <c r="C9" s="90">
        <v>3176</v>
      </c>
      <c r="D9" s="90">
        <v>1322</v>
      </c>
      <c r="E9" s="90">
        <v>27082</v>
      </c>
      <c r="F9" s="90">
        <v>567</v>
      </c>
      <c r="G9" s="90">
        <v>13</v>
      </c>
      <c r="H9" s="90">
        <v>42272</v>
      </c>
      <c r="I9" s="90">
        <v>2944</v>
      </c>
      <c r="J9" s="90">
        <v>922</v>
      </c>
      <c r="K9" s="120">
        <v>392351</v>
      </c>
    </row>
    <row r="10" spans="1:11" ht="14.25">
      <c r="A10" s="124" t="s">
        <v>48</v>
      </c>
      <c r="B10" s="90">
        <v>317047</v>
      </c>
      <c r="C10" s="90">
        <v>3452</v>
      </c>
      <c r="D10" s="90">
        <v>1330</v>
      </c>
      <c r="E10" s="90">
        <v>28706</v>
      </c>
      <c r="F10" s="90">
        <v>672</v>
      </c>
      <c r="G10" s="90">
        <v>18</v>
      </c>
      <c r="H10" s="90">
        <v>44327</v>
      </c>
      <c r="I10" s="90">
        <v>3188</v>
      </c>
      <c r="J10" s="90">
        <v>989</v>
      </c>
      <c r="K10" s="120">
        <v>399729</v>
      </c>
    </row>
    <row r="11" spans="1:11" ht="14.25">
      <c r="A11" s="124" t="s">
        <v>47</v>
      </c>
      <c r="B11" s="90">
        <v>323451</v>
      </c>
      <c r="C11" s="90">
        <v>3742</v>
      </c>
      <c r="D11" s="90">
        <v>1304</v>
      </c>
      <c r="E11" s="90">
        <v>30801</v>
      </c>
      <c r="F11" s="90">
        <v>797</v>
      </c>
      <c r="G11" s="90">
        <v>21</v>
      </c>
      <c r="H11" s="90">
        <v>46679</v>
      </c>
      <c r="I11" s="90">
        <v>3244</v>
      </c>
      <c r="J11" s="90">
        <v>1058</v>
      </c>
      <c r="K11" s="120">
        <v>411097</v>
      </c>
    </row>
    <row r="12" spans="1:11" ht="14.25">
      <c r="A12" s="124" t="s">
        <v>46</v>
      </c>
      <c r="B12" s="90">
        <v>328884</v>
      </c>
      <c r="C12" s="90">
        <v>3986</v>
      </c>
      <c r="D12" s="90">
        <v>1312</v>
      </c>
      <c r="E12" s="90">
        <v>33394</v>
      </c>
      <c r="F12" s="90">
        <v>857</v>
      </c>
      <c r="G12" s="90">
        <v>28</v>
      </c>
      <c r="H12" s="90">
        <v>49773</v>
      </c>
      <c r="I12" s="90">
        <v>3563</v>
      </c>
      <c r="J12" s="90">
        <v>1114</v>
      </c>
      <c r="K12" s="120">
        <v>422911</v>
      </c>
    </row>
    <row r="13" spans="1:11" ht="14.25">
      <c r="A13" s="124" t="s">
        <v>82</v>
      </c>
      <c r="B13" s="90">
        <v>332842</v>
      </c>
      <c r="C13" s="90">
        <v>4228</v>
      </c>
      <c r="D13" s="90">
        <v>1279</v>
      </c>
      <c r="E13" s="90">
        <v>35536</v>
      </c>
      <c r="F13" s="90">
        <v>972</v>
      </c>
      <c r="G13" s="90">
        <v>31</v>
      </c>
      <c r="H13" s="90">
        <v>52341</v>
      </c>
      <c r="I13" s="90">
        <v>3670</v>
      </c>
      <c r="J13" s="90">
        <v>1392</v>
      </c>
      <c r="K13" s="120">
        <v>432291</v>
      </c>
    </row>
    <row r="14" ht="15" thickBot="1"/>
    <row r="15" spans="1:11" ht="42" customHeight="1">
      <c r="A15" s="123"/>
      <c r="B15" s="114" t="s">
        <v>61</v>
      </c>
      <c r="C15" s="114" t="s">
        <v>60</v>
      </c>
      <c r="D15" s="114" t="s">
        <v>59</v>
      </c>
      <c r="E15" s="114" t="s">
        <v>58</v>
      </c>
      <c r="F15" s="114" t="s">
        <v>57</v>
      </c>
      <c r="G15" s="114" t="s">
        <v>56</v>
      </c>
      <c r="H15" s="114" t="s">
        <v>55</v>
      </c>
      <c r="I15" s="114" t="s">
        <v>54</v>
      </c>
      <c r="J15" s="114" t="s">
        <v>10</v>
      </c>
      <c r="K15" s="119" t="s">
        <v>23</v>
      </c>
    </row>
    <row r="16" spans="1:11" ht="14.25">
      <c r="A16" s="124" t="s">
        <v>53</v>
      </c>
      <c r="B16" s="89">
        <f aca="true" t="shared" si="0" ref="B16:K16">B5/$K5</f>
        <v>0.8328174671757245</v>
      </c>
      <c r="C16" s="89">
        <f t="shared" si="0"/>
        <v>0.006771725297343158</v>
      </c>
      <c r="D16" s="89">
        <f t="shared" si="0"/>
        <v>0.0034408534573507</v>
      </c>
      <c r="E16" s="89">
        <f t="shared" si="0"/>
        <v>0.049345085654731044</v>
      </c>
      <c r="F16" s="89">
        <f t="shared" si="0"/>
        <v>0.0009191320879224472</v>
      </c>
      <c r="G16" s="89">
        <f t="shared" si="0"/>
        <v>2.6186099371009894E-05</v>
      </c>
      <c r="H16" s="89">
        <f t="shared" si="0"/>
        <v>0.09711638673726439</v>
      </c>
      <c r="I16" s="89">
        <f t="shared" si="0"/>
        <v>0.006509864303633059</v>
      </c>
      <c r="J16" s="89">
        <f t="shared" si="0"/>
        <v>0.0030532991866597534</v>
      </c>
      <c r="K16" s="121">
        <f t="shared" si="0"/>
        <v>1</v>
      </c>
    </row>
    <row r="17" spans="1:11" ht="14.25">
      <c r="A17" s="124" t="s">
        <v>52</v>
      </c>
      <c r="B17" s="89">
        <f aca="true" t="shared" si="1" ref="B17:K17">B6/$K6</f>
        <v>0.8266582850469625</v>
      </c>
      <c r="C17" s="89">
        <f t="shared" si="1"/>
        <v>0.0069621801329310855</v>
      </c>
      <c r="D17" s="89">
        <f t="shared" si="1"/>
        <v>0.0035323792665381366</v>
      </c>
      <c r="E17" s="89">
        <f t="shared" si="1"/>
        <v>0.05435340100000789</v>
      </c>
      <c r="F17" s="89">
        <f t="shared" si="1"/>
        <v>0.0011362530477620812</v>
      </c>
      <c r="G17" s="89">
        <f t="shared" si="1"/>
        <v>1.5781292330028907E-05</v>
      </c>
      <c r="H17" s="89">
        <f t="shared" si="1"/>
        <v>0.09740739669171508</v>
      </c>
      <c r="I17" s="89">
        <f t="shared" si="1"/>
        <v>0.006925357117494352</v>
      </c>
      <c r="J17" s="89">
        <f t="shared" si="1"/>
        <v>0.003008966404258845</v>
      </c>
      <c r="K17" s="121">
        <f t="shared" si="1"/>
        <v>1</v>
      </c>
    </row>
    <row r="18" spans="1:11" ht="14.25">
      <c r="A18" s="124" t="s">
        <v>51</v>
      </c>
      <c r="B18" s="89">
        <f aca="true" t="shared" si="2" ref="B18:K18">B7/$K7</f>
        <v>0.8187118274897051</v>
      </c>
      <c r="C18" s="89">
        <f t="shared" si="2"/>
        <v>0.0074505933510130035</v>
      </c>
      <c r="D18" s="89">
        <f t="shared" si="2"/>
        <v>0.0032619252689255803</v>
      </c>
      <c r="E18" s="89">
        <f t="shared" si="2"/>
        <v>0.059594275137898806</v>
      </c>
      <c r="F18" s="89">
        <f t="shared" si="2"/>
        <v>0.0011649733103305646</v>
      </c>
      <c r="G18" s="89">
        <f t="shared" si="2"/>
        <v>2.0943340410437115E-05</v>
      </c>
      <c r="H18" s="89">
        <f t="shared" si="2"/>
        <v>0.10007775215127375</v>
      </c>
      <c r="I18" s="89">
        <f t="shared" si="2"/>
        <v>0.007146914915061665</v>
      </c>
      <c r="J18" s="89">
        <f t="shared" si="2"/>
        <v>0.0025707950353811558</v>
      </c>
      <c r="K18" s="121">
        <f t="shared" si="2"/>
        <v>1</v>
      </c>
    </row>
    <row r="19" spans="1:11" ht="14.25">
      <c r="A19" s="124" t="s">
        <v>50</v>
      </c>
      <c r="B19" s="89">
        <f aca="true" t="shared" si="3" ref="B19:K19">B8/$K8</f>
        <v>0.8086119328878499</v>
      </c>
      <c r="C19" s="89">
        <f t="shared" si="3"/>
        <v>0.007910606781554502</v>
      </c>
      <c r="D19" s="89">
        <f t="shared" si="3"/>
        <v>0.0033126797277447917</v>
      </c>
      <c r="E19" s="89">
        <f t="shared" si="3"/>
        <v>0.06497093323954735</v>
      </c>
      <c r="F19" s="89">
        <f t="shared" si="3"/>
        <v>0.0013447255725427727</v>
      </c>
      <c r="G19" s="89">
        <f t="shared" si="3"/>
        <v>3.3618139313569316E-05</v>
      </c>
      <c r="H19" s="89">
        <f t="shared" si="3"/>
        <v>0.10420071580776631</v>
      </c>
      <c r="I19" s="89">
        <f t="shared" si="3"/>
        <v>0.007318410327492397</v>
      </c>
      <c r="J19" s="89">
        <f t="shared" si="3"/>
        <v>0.002296377516188427</v>
      </c>
      <c r="K19" s="121">
        <f t="shared" si="3"/>
        <v>1</v>
      </c>
    </row>
    <row r="20" spans="1:11" ht="14.25">
      <c r="A20" s="124" t="s">
        <v>49</v>
      </c>
      <c r="B20" s="89">
        <f aca="true" t="shared" si="4" ref="B20:K20">B9/$K9</f>
        <v>0.8004388927261559</v>
      </c>
      <c r="C20" s="89">
        <f t="shared" si="4"/>
        <v>0.008094792672887288</v>
      </c>
      <c r="D20" s="89">
        <f t="shared" si="4"/>
        <v>0.003369431962706862</v>
      </c>
      <c r="E20" s="89">
        <f t="shared" si="4"/>
        <v>0.06902492920879519</v>
      </c>
      <c r="F20" s="89">
        <f t="shared" si="4"/>
        <v>0.0014451345861231397</v>
      </c>
      <c r="G20" s="89">
        <f t="shared" si="4"/>
        <v>3.3133597212699855E-05</v>
      </c>
      <c r="H20" s="89">
        <f t="shared" si="4"/>
        <v>0.1077402631827114</v>
      </c>
      <c r="I20" s="89">
        <f t="shared" si="4"/>
        <v>0.007503485399552951</v>
      </c>
      <c r="J20" s="89">
        <f t="shared" si="4"/>
        <v>0.002349936663854559</v>
      </c>
      <c r="K20" s="121">
        <f t="shared" si="4"/>
        <v>1</v>
      </c>
    </row>
    <row r="21" spans="1:11" ht="14.25">
      <c r="A21" s="124" t="s">
        <v>48</v>
      </c>
      <c r="B21" s="89">
        <f aca="true" t="shared" si="5" ref="B21:K21">B10/$K10</f>
        <v>0.7931548624192891</v>
      </c>
      <c r="C21" s="89">
        <f t="shared" si="5"/>
        <v>0.008635850788909487</v>
      </c>
      <c r="D21" s="89">
        <f t="shared" si="5"/>
        <v>0.00332725421473048</v>
      </c>
      <c r="E21" s="89">
        <f t="shared" si="5"/>
        <v>0.0718136537504159</v>
      </c>
      <c r="F21" s="89">
        <f t="shared" si="5"/>
        <v>0.0016811389716532951</v>
      </c>
      <c r="G21" s="89">
        <f t="shared" si="5"/>
        <v>4.503050816928469E-05</v>
      </c>
      <c r="H21" s="89">
        <f t="shared" si="5"/>
        <v>0.11089262975666014</v>
      </c>
      <c r="I21" s="89">
        <f t="shared" si="5"/>
        <v>0.007975403335759978</v>
      </c>
      <c r="J21" s="89">
        <f t="shared" si="5"/>
        <v>0.0024741762544123642</v>
      </c>
      <c r="K21" s="121">
        <f t="shared" si="5"/>
        <v>1</v>
      </c>
    </row>
    <row r="22" spans="1:11" ht="14.25">
      <c r="A22" s="124" t="s">
        <v>47</v>
      </c>
      <c r="B22" s="89">
        <f aca="true" t="shared" si="6" ref="B22:K22">B11/$K11</f>
        <v>0.7867997090710951</v>
      </c>
      <c r="C22" s="89">
        <f t="shared" si="6"/>
        <v>0.009102474598452433</v>
      </c>
      <c r="D22" s="89">
        <f t="shared" si="6"/>
        <v>0.003172000768675033</v>
      </c>
      <c r="E22" s="89">
        <f t="shared" si="6"/>
        <v>0.07492392306438626</v>
      </c>
      <c r="F22" s="89">
        <f t="shared" si="6"/>
        <v>0.001938715193737731</v>
      </c>
      <c r="G22" s="89">
        <f t="shared" si="6"/>
        <v>5.108283446485866E-05</v>
      </c>
      <c r="H22" s="89">
        <f t="shared" si="6"/>
        <v>0.1135474109516732</v>
      </c>
      <c r="I22" s="89">
        <f t="shared" si="6"/>
        <v>0.007891081666857213</v>
      </c>
      <c r="J22" s="89">
        <f t="shared" si="6"/>
        <v>0.0025736018506581173</v>
      </c>
      <c r="K22" s="121">
        <f t="shared" si="6"/>
        <v>1</v>
      </c>
    </row>
    <row r="23" spans="1:11" ht="14.25">
      <c r="A23" s="124" t="s">
        <v>46</v>
      </c>
      <c r="B23" s="89">
        <f aca="true" t="shared" si="7" ref="B23:K24">B12/$K12</f>
        <v>0.7776671687423595</v>
      </c>
      <c r="C23" s="89">
        <f t="shared" si="7"/>
        <v>0.009425150918278315</v>
      </c>
      <c r="D23" s="89">
        <f t="shared" si="7"/>
        <v>0.0031023075777172975</v>
      </c>
      <c r="E23" s="89">
        <f t="shared" si="7"/>
        <v>0.07896224028223432</v>
      </c>
      <c r="F23" s="89">
        <f t="shared" si="7"/>
        <v>0.002026431093066863</v>
      </c>
      <c r="G23" s="89">
        <f t="shared" si="7"/>
        <v>6.620778367079598E-05</v>
      </c>
      <c r="H23" s="89">
        <f t="shared" si="7"/>
        <v>0.11769142916594745</v>
      </c>
      <c r="I23" s="89">
        <f t="shared" si="7"/>
        <v>0.008424940472108788</v>
      </c>
      <c r="J23" s="89">
        <f t="shared" si="7"/>
        <v>0.0026341239646166686</v>
      </c>
      <c r="K23" s="121">
        <f t="shared" si="7"/>
        <v>1</v>
      </c>
    </row>
    <row r="24" spans="1:11" ht="14.25">
      <c r="A24" s="124" t="s">
        <v>82</v>
      </c>
      <c r="B24" s="89">
        <f t="shared" si="7"/>
        <v>0.7699489464272908</v>
      </c>
      <c r="C24" s="89">
        <f t="shared" si="7"/>
        <v>0.00978044881804155</v>
      </c>
      <c r="D24" s="89">
        <f t="shared" si="7"/>
        <v>0.0029586551651549537</v>
      </c>
      <c r="E24" s="89">
        <f t="shared" si="7"/>
        <v>0.08220388580840221</v>
      </c>
      <c r="F24" s="89">
        <f t="shared" si="7"/>
        <v>0.0022484853952545853</v>
      </c>
      <c r="G24" s="89">
        <f t="shared" si="7"/>
        <v>7.17109539638808E-05</v>
      </c>
      <c r="H24" s="89">
        <f t="shared" si="7"/>
        <v>0.12107816262656405</v>
      </c>
      <c r="I24" s="89">
        <f t="shared" si="7"/>
        <v>0.008489651646691696</v>
      </c>
      <c r="J24" s="89">
        <f t="shared" si="7"/>
        <v>0.0032200531586361963</v>
      </c>
      <c r="K24" s="121">
        <f t="shared" si="7"/>
        <v>1</v>
      </c>
    </row>
    <row r="27" spans="1:11" ht="14.25">
      <c r="A27" s="88"/>
      <c r="K27" s="88"/>
    </row>
    <row r="28" spans="9:11" ht="14.25">
      <c r="I28" s="118"/>
      <c r="K28" s="88"/>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2:N26"/>
  <sheetViews>
    <sheetView zoomScalePageLayoutView="0" workbookViewId="0" topLeftCell="A1">
      <selection activeCell="A26" sqref="A26"/>
    </sheetView>
  </sheetViews>
  <sheetFormatPr defaultColWidth="9.140625" defaultRowHeight="12.75"/>
  <cols>
    <col min="1" max="1" width="14.28125" style="118" customWidth="1"/>
    <col min="2" max="10" width="15.7109375" style="91" customWidth="1"/>
    <col min="11" max="11" width="15.7109375" style="127" customWidth="1"/>
    <col min="12" max="12" width="13.7109375" style="91" customWidth="1"/>
    <col min="13" max="16384" width="8.8515625" style="88" customWidth="1"/>
  </cols>
  <sheetData>
    <row r="2" spans="1:11" ht="14.25">
      <c r="A2" s="152" t="s">
        <v>70</v>
      </c>
      <c r="B2" s="152"/>
      <c r="C2" s="152"/>
      <c r="D2" s="152"/>
      <c r="E2" s="152"/>
      <c r="F2" s="152"/>
      <c r="G2" s="152"/>
      <c r="H2" s="152"/>
      <c r="I2" s="152"/>
      <c r="J2" s="152"/>
      <c r="K2" s="152"/>
    </row>
    <row r="3" ht="15" thickBot="1">
      <c r="A3" s="122"/>
    </row>
    <row r="4" spans="1:12" ht="43.5" customHeight="1">
      <c r="A4" s="130"/>
      <c r="B4" s="114" t="s">
        <v>61</v>
      </c>
      <c r="C4" s="114" t="s">
        <v>60</v>
      </c>
      <c r="D4" s="114" t="s">
        <v>59</v>
      </c>
      <c r="E4" s="114" t="s">
        <v>58</v>
      </c>
      <c r="F4" s="114" t="s">
        <v>57</v>
      </c>
      <c r="G4" s="114" t="s">
        <v>56</v>
      </c>
      <c r="H4" s="114" t="s">
        <v>55</v>
      </c>
      <c r="I4" s="114" t="s">
        <v>54</v>
      </c>
      <c r="J4" s="114" t="s">
        <v>10</v>
      </c>
      <c r="K4" s="115" t="s">
        <v>23</v>
      </c>
      <c r="L4" s="88"/>
    </row>
    <row r="5" spans="1:14" ht="14.25">
      <c r="A5" s="126" t="s">
        <v>53</v>
      </c>
      <c r="B5" s="94">
        <v>23171</v>
      </c>
      <c r="C5" s="94">
        <v>218</v>
      </c>
      <c r="D5" s="94">
        <v>18</v>
      </c>
      <c r="E5" s="94">
        <v>1534</v>
      </c>
      <c r="F5" s="94">
        <v>9</v>
      </c>
      <c r="G5" s="94">
        <v>0</v>
      </c>
      <c r="H5" s="94">
        <v>2438</v>
      </c>
      <c r="I5" s="94">
        <v>110</v>
      </c>
      <c r="J5" s="94">
        <v>45</v>
      </c>
      <c r="K5" s="128">
        <v>27543</v>
      </c>
      <c r="L5" s="92"/>
      <c r="M5" s="91"/>
      <c r="N5" s="91"/>
    </row>
    <row r="6" spans="1:13" ht="14.25">
      <c r="A6" s="126" t="s">
        <v>52</v>
      </c>
      <c r="B6" s="94">
        <v>23128</v>
      </c>
      <c r="C6" s="94">
        <v>230</v>
      </c>
      <c r="D6" s="94">
        <v>14</v>
      </c>
      <c r="E6" s="94">
        <v>1664</v>
      </c>
      <c r="F6" s="94">
        <v>12</v>
      </c>
      <c r="G6" s="94">
        <v>0</v>
      </c>
      <c r="H6" s="94">
        <v>2497</v>
      </c>
      <c r="I6" s="94">
        <v>127</v>
      </c>
      <c r="J6" s="94">
        <v>33</v>
      </c>
      <c r="K6" s="128">
        <v>27705</v>
      </c>
      <c r="M6" s="91"/>
    </row>
    <row r="7" spans="1:11" ht="14.25">
      <c r="A7" s="125" t="s">
        <v>51</v>
      </c>
      <c r="B7" s="94">
        <v>23350</v>
      </c>
      <c r="C7" s="94">
        <v>268</v>
      </c>
      <c r="D7" s="94">
        <v>20</v>
      </c>
      <c r="E7" s="94">
        <v>1842</v>
      </c>
      <c r="F7" s="94">
        <v>21</v>
      </c>
      <c r="G7" s="94">
        <v>2</v>
      </c>
      <c r="H7" s="94">
        <v>2555</v>
      </c>
      <c r="I7" s="94">
        <v>123</v>
      </c>
      <c r="J7" s="94">
        <v>44</v>
      </c>
      <c r="K7" s="128">
        <v>28225</v>
      </c>
    </row>
    <row r="8" spans="1:11" ht="14.25">
      <c r="A8" s="125" t="s">
        <v>50</v>
      </c>
      <c r="B8" s="94">
        <v>23287</v>
      </c>
      <c r="C8" s="94">
        <v>310</v>
      </c>
      <c r="D8" s="94">
        <v>24</v>
      </c>
      <c r="E8" s="94">
        <v>1997</v>
      </c>
      <c r="F8" s="94">
        <v>27</v>
      </c>
      <c r="G8" s="94">
        <v>2</v>
      </c>
      <c r="H8" s="94">
        <v>2740</v>
      </c>
      <c r="I8" s="94">
        <v>129</v>
      </c>
      <c r="J8" s="94">
        <v>50</v>
      </c>
      <c r="K8" s="128">
        <v>28566</v>
      </c>
    </row>
    <row r="9" spans="1:11" ht="14.25">
      <c r="A9" s="125" t="s">
        <v>49</v>
      </c>
      <c r="B9" s="94">
        <v>23132</v>
      </c>
      <c r="C9" s="94">
        <v>327</v>
      </c>
      <c r="D9" s="94">
        <v>17</v>
      </c>
      <c r="E9" s="94">
        <v>2073</v>
      </c>
      <c r="F9" s="94">
        <v>30</v>
      </c>
      <c r="G9" s="94">
        <v>1</v>
      </c>
      <c r="H9" s="94">
        <v>2734</v>
      </c>
      <c r="I9" s="94">
        <v>120</v>
      </c>
      <c r="J9" s="94">
        <v>47</v>
      </c>
      <c r="K9" s="128">
        <v>28481</v>
      </c>
    </row>
    <row r="10" spans="1:11" s="92" customFormat="1" ht="14.25">
      <c r="A10" s="126" t="s">
        <v>48</v>
      </c>
      <c r="B10" s="94">
        <v>22787</v>
      </c>
      <c r="C10" s="94">
        <v>356</v>
      </c>
      <c r="D10" s="94">
        <v>22</v>
      </c>
      <c r="E10" s="94">
        <v>2158</v>
      </c>
      <c r="F10" s="94">
        <v>32</v>
      </c>
      <c r="G10" s="94">
        <v>1</v>
      </c>
      <c r="H10" s="94">
        <v>2769</v>
      </c>
      <c r="I10" s="94">
        <v>132</v>
      </c>
      <c r="J10" s="94">
        <v>50</v>
      </c>
      <c r="K10" s="128">
        <v>28307</v>
      </c>
    </row>
    <row r="11" spans="1:12" ht="14.25">
      <c r="A11" s="125" t="s">
        <v>47</v>
      </c>
      <c r="B11" s="94">
        <v>22049</v>
      </c>
      <c r="C11" s="94">
        <v>353</v>
      </c>
      <c r="D11" s="94">
        <v>27</v>
      </c>
      <c r="E11" s="94">
        <v>2163</v>
      </c>
      <c r="F11" s="94">
        <v>33</v>
      </c>
      <c r="G11" s="94">
        <v>1</v>
      </c>
      <c r="H11" s="94">
        <v>2667</v>
      </c>
      <c r="I11" s="94">
        <v>133</v>
      </c>
      <c r="J11" s="94">
        <v>57</v>
      </c>
      <c r="K11" s="128">
        <v>27483</v>
      </c>
      <c r="L11" s="92"/>
    </row>
    <row r="12" spans="1:12" ht="14.25">
      <c r="A12" s="125" t="s">
        <v>46</v>
      </c>
      <c r="B12" s="94">
        <v>20435</v>
      </c>
      <c r="C12" s="94">
        <v>336</v>
      </c>
      <c r="D12" s="94">
        <v>18</v>
      </c>
      <c r="E12" s="94">
        <v>2096</v>
      </c>
      <c r="F12" s="94">
        <v>34</v>
      </c>
      <c r="G12" s="94">
        <v>1</v>
      </c>
      <c r="H12" s="94">
        <v>2528</v>
      </c>
      <c r="I12" s="94">
        <v>105</v>
      </c>
      <c r="J12" s="94">
        <v>25</v>
      </c>
      <c r="K12" s="128">
        <v>25578</v>
      </c>
      <c r="L12" s="92"/>
    </row>
    <row r="13" spans="1:12" ht="14.25">
      <c r="A13" s="125" t="s">
        <v>82</v>
      </c>
      <c r="B13" s="94">
        <v>19647</v>
      </c>
      <c r="C13" s="94">
        <v>316</v>
      </c>
      <c r="D13" s="94">
        <v>14</v>
      </c>
      <c r="E13" s="94">
        <v>2001</v>
      </c>
      <c r="F13" s="94">
        <v>36</v>
      </c>
      <c r="G13" s="94">
        <v>0</v>
      </c>
      <c r="H13" s="94">
        <v>2496</v>
      </c>
      <c r="I13" s="94">
        <v>113</v>
      </c>
      <c r="J13" s="94">
        <v>22</v>
      </c>
      <c r="K13" s="128">
        <v>24645</v>
      </c>
      <c r="L13" s="92"/>
    </row>
    <row r="14" ht="15" thickBot="1"/>
    <row r="15" spans="1:12" ht="45" customHeight="1">
      <c r="A15" s="130"/>
      <c r="B15" s="114" t="s">
        <v>61</v>
      </c>
      <c r="C15" s="114" t="s">
        <v>60</v>
      </c>
      <c r="D15" s="114" t="s">
        <v>59</v>
      </c>
      <c r="E15" s="114" t="s">
        <v>58</v>
      </c>
      <c r="F15" s="114" t="s">
        <v>57</v>
      </c>
      <c r="G15" s="114" t="s">
        <v>56</v>
      </c>
      <c r="H15" s="114" t="s">
        <v>55</v>
      </c>
      <c r="I15" s="114" t="s">
        <v>54</v>
      </c>
      <c r="J15" s="114" t="s">
        <v>10</v>
      </c>
      <c r="K15" s="115" t="s">
        <v>23</v>
      </c>
      <c r="L15" s="88"/>
    </row>
    <row r="16" spans="1:14" ht="14.25">
      <c r="A16" s="126" t="s">
        <v>53</v>
      </c>
      <c r="B16" s="93">
        <f aca="true" t="shared" si="0" ref="B16:K16">B5/$K5</f>
        <v>0.8412663834731148</v>
      </c>
      <c r="C16" s="93">
        <f t="shared" si="0"/>
        <v>0.007914896706967288</v>
      </c>
      <c r="D16" s="93">
        <f t="shared" si="0"/>
        <v>0.0006535235813092256</v>
      </c>
      <c r="E16" s="93">
        <f t="shared" si="0"/>
        <v>0.05569473187379734</v>
      </c>
      <c r="F16" s="93">
        <f t="shared" si="0"/>
        <v>0.0003267617906546128</v>
      </c>
      <c r="G16" s="93">
        <f t="shared" si="0"/>
        <v>0</v>
      </c>
      <c r="H16" s="93">
        <f t="shared" si="0"/>
        <v>0.08851613840177178</v>
      </c>
      <c r="I16" s="93">
        <f t="shared" si="0"/>
        <v>0.003993755219111934</v>
      </c>
      <c r="J16" s="93">
        <f t="shared" si="0"/>
        <v>0.0016338089532730638</v>
      </c>
      <c r="K16" s="129">
        <f t="shared" si="0"/>
        <v>1</v>
      </c>
      <c r="L16" s="92"/>
      <c r="M16" s="91"/>
      <c r="N16" s="91"/>
    </row>
    <row r="17" spans="1:13" ht="14.25">
      <c r="A17" s="126" t="s">
        <v>52</v>
      </c>
      <c r="B17" s="93">
        <f aca="true" t="shared" si="1" ref="B17:K17">B6/$K6</f>
        <v>0.8347951633279191</v>
      </c>
      <c r="C17" s="93">
        <f t="shared" si="1"/>
        <v>0.008301750586536726</v>
      </c>
      <c r="D17" s="93">
        <f t="shared" si="1"/>
        <v>0.0005053239487457137</v>
      </c>
      <c r="E17" s="93">
        <f t="shared" si="1"/>
        <v>0.06006136076520484</v>
      </c>
      <c r="F17" s="93">
        <f t="shared" si="1"/>
        <v>0.0004331348132106118</v>
      </c>
      <c r="G17" s="93">
        <f t="shared" si="1"/>
        <v>0</v>
      </c>
      <c r="H17" s="93">
        <f t="shared" si="1"/>
        <v>0.0901281357155748</v>
      </c>
      <c r="I17" s="93">
        <f t="shared" si="1"/>
        <v>0.004584010106478975</v>
      </c>
      <c r="J17" s="93">
        <f t="shared" si="1"/>
        <v>0.0011911207363291825</v>
      </c>
      <c r="K17" s="129">
        <f t="shared" si="1"/>
        <v>1</v>
      </c>
      <c r="M17" s="91"/>
    </row>
    <row r="18" spans="1:11" ht="14.25">
      <c r="A18" s="125" t="s">
        <v>51</v>
      </c>
      <c r="B18" s="93">
        <f aca="true" t="shared" si="2" ref="B18:K18">B7/$K7</f>
        <v>0.8272807794508414</v>
      </c>
      <c r="C18" s="93">
        <f t="shared" si="2"/>
        <v>0.00949512843224092</v>
      </c>
      <c r="D18" s="93">
        <f t="shared" si="2"/>
        <v>0.00070859167404783</v>
      </c>
      <c r="E18" s="93">
        <f t="shared" si="2"/>
        <v>0.06526129317980514</v>
      </c>
      <c r="F18" s="93">
        <f t="shared" si="2"/>
        <v>0.0007440212577502214</v>
      </c>
      <c r="G18" s="93">
        <f t="shared" si="2"/>
        <v>7.0859167404783E-05</v>
      </c>
      <c r="H18" s="93">
        <f t="shared" si="2"/>
        <v>0.09052258635961027</v>
      </c>
      <c r="I18" s="93">
        <f t="shared" si="2"/>
        <v>0.004357838795394154</v>
      </c>
      <c r="J18" s="93">
        <f t="shared" si="2"/>
        <v>0.0015589016829052258</v>
      </c>
      <c r="K18" s="129">
        <f t="shared" si="2"/>
        <v>1</v>
      </c>
    </row>
    <row r="19" spans="1:11" ht="14.25">
      <c r="A19" s="125" t="s">
        <v>50</v>
      </c>
      <c r="B19" s="93">
        <f aca="true" t="shared" si="3" ref="B19:K19">B8/$K8</f>
        <v>0.815199887978716</v>
      </c>
      <c r="C19" s="93">
        <f t="shared" si="3"/>
        <v>0.010852061891759435</v>
      </c>
      <c r="D19" s="93">
        <f t="shared" si="3"/>
        <v>0.0008401596303297626</v>
      </c>
      <c r="E19" s="93">
        <f t="shared" si="3"/>
        <v>0.069908282573689</v>
      </c>
      <c r="F19" s="93">
        <f t="shared" si="3"/>
        <v>0.000945179584120983</v>
      </c>
      <c r="G19" s="93">
        <f t="shared" si="3"/>
        <v>7.001330252748022E-05</v>
      </c>
      <c r="H19" s="93">
        <f t="shared" si="3"/>
        <v>0.0959182244626479</v>
      </c>
      <c r="I19" s="93">
        <f t="shared" si="3"/>
        <v>0.004515858013022474</v>
      </c>
      <c r="J19" s="93">
        <f t="shared" si="3"/>
        <v>0.0017503325631870056</v>
      </c>
      <c r="K19" s="129">
        <f t="shared" si="3"/>
        <v>1</v>
      </c>
    </row>
    <row r="20" spans="1:11" ht="14.25">
      <c r="A20" s="125" t="s">
        <v>49</v>
      </c>
      <c r="B20" s="93">
        <f aca="true" t="shared" si="4" ref="B20:K20">B9/$K9</f>
        <v>0.8121905831958147</v>
      </c>
      <c r="C20" s="93">
        <f t="shared" si="4"/>
        <v>0.011481338436150417</v>
      </c>
      <c r="D20" s="93">
        <f t="shared" si="4"/>
        <v>0.0005968891541729574</v>
      </c>
      <c r="E20" s="93">
        <f t="shared" si="4"/>
        <v>0.07278536568238475</v>
      </c>
      <c r="F20" s="93">
        <f t="shared" si="4"/>
        <v>0.0010533338014816894</v>
      </c>
      <c r="G20" s="93">
        <f t="shared" si="4"/>
        <v>3.511112671605632E-05</v>
      </c>
      <c r="H20" s="93">
        <f t="shared" si="4"/>
        <v>0.09599382044169798</v>
      </c>
      <c r="I20" s="93">
        <f t="shared" si="4"/>
        <v>0.004213335205926758</v>
      </c>
      <c r="J20" s="93">
        <f t="shared" si="4"/>
        <v>0.001650222955654647</v>
      </c>
      <c r="K20" s="129">
        <f t="shared" si="4"/>
        <v>1</v>
      </c>
    </row>
    <row r="21" spans="1:11" s="92" customFormat="1" ht="14.25">
      <c r="A21" s="126" t="s">
        <v>48</v>
      </c>
      <c r="B21" s="93">
        <f aca="true" t="shared" si="5" ref="B21:K21">B10/$K10</f>
        <v>0.8049952308616243</v>
      </c>
      <c r="C21" s="93">
        <f t="shared" si="5"/>
        <v>0.012576394531387996</v>
      </c>
      <c r="D21" s="93">
        <f t="shared" si="5"/>
        <v>0.0007771929204790335</v>
      </c>
      <c r="E21" s="93">
        <f t="shared" si="5"/>
        <v>0.07623556010880701</v>
      </c>
      <c r="F21" s="93">
        <f t="shared" si="5"/>
        <v>0.001130462429787685</v>
      </c>
      <c r="G21" s="93">
        <f t="shared" si="5"/>
        <v>3.532695093086516E-05</v>
      </c>
      <c r="H21" s="93">
        <f t="shared" si="5"/>
        <v>0.09782032712756562</v>
      </c>
      <c r="I21" s="93">
        <f t="shared" si="5"/>
        <v>0.004663157522874201</v>
      </c>
      <c r="J21" s="93">
        <f t="shared" si="5"/>
        <v>0.0017663475465432578</v>
      </c>
      <c r="K21" s="129">
        <f t="shared" si="5"/>
        <v>1</v>
      </c>
    </row>
    <row r="22" spans="1:12" ht="14.25">
      <c r="A22" s="125" t="s">
        <v>47</v>
      </c>
      <c r="B22" s="93">
        <f aca="true" t="shared" si="6" ref="B22:K22">B11/$K11</f>
        <v>0.8022777717134228</v>
      </c>
      <c r="C22" s="93">
        <f t="shared" si="6"/>
        <v>0.012844303751409963</v>
      </c>
      <c r="D22" s="93">
        <f t="shared" si="6"/>
        <v>0.000982425499399629</v>
      </c>
      <c r="E22" s="93">
        <f t="shared" si="6"/>
        <v>0.0787031983407925</v>
      </c>
      <c r="F22" s="93">
        <f t="shared" si="6"/>
        <v>0.001200742277043991</v>
      </c>
      <c r="G22" s="93">
        <f t="shared" si="6"/>
        <v>3.638612960739366E-05</v>
      </c>
      <c r="H22" s="93">
        <f t="shared" si="6"/>
        <v>0.0970418076629189</v>
      </c>
      <c r="I22" s="93">
        <f t="shared" si="6"/>
        <v>0.004839355237783357</v>
      </c>
      <c r="J22" s="93">
        <f t="shared" si="6"/>
        <v>0.0020740093876214388</v>
      </c>
      <c r="K22" s="129">
        <f t="shared" si="6"/>
        <v>1</v>
      </c>
      <c r="L22" s="92"/>
    </row>
    <row r="23" spans="1:12" ht="14.25">
      <c r="A23" s="125" t="s">
        <v>46</v>
      </c>
      <c r="B23" s="93">
        <f aca="true" t="shared" si="7" ref="B23:K24">B12/$K12</f>
        <v>0.7989287669090624</v>
      </c>
      <c r="C23" s="93">
        <f t="shared" si="7"/>
        <v>0.013136288998357963</v>
      </c>
      <c r="D23" s="93">
        <f t="shared" si="7"/>
        <v>0.0007037297677691766</v>
      </c>
      <c r="E23" s="93">
        <f t="shared" si="7"/>
        <v>0.08194542184689968</v>
      </c>
      <c r="F23" s="93">
        <f t="shared" si="7"/>
        <v>0.0013292673391195559</v>
      </c>
      <c r="G23" s="93">
        <f t="shared" si="7"/>
        <v>3.90960982093987E-05</v>
      </c>
      <c r="H23" s="93">
        <f t="shared" si="7"/>
        <v>0.09883493627335992</v>
      </c>
      <c r="I23" s="93">
        <f t="shared" si="7"/>
        <v>0.004105090311986864</v>
      </c>
      <c r="J23" s="93">
        <f t="shared" si="7"/>
        <v>0.0009774024552349676</v>
      </c>
      <c r="K23" s="129">
        <f t="shared" si="7"/>
        <v>1</v>
      </c>
      <c r="L23" s="92"/>
    </row>
    <row r="24" spans="1:11" ht="14.25">
      <c r="A24" s="125" t="s">
        <v>82</v>
      </c>
      <c r="B24" s="93">
        <f t="shared" si="7"/>
        <v>0.7972002434570907</v>
      </c>
      <c r="C24" s="93">
        <f t="shared" si="7"/>
        <v>0.012822073442889024</v>
      </c>
      <c r="D24" s="93">
        <f t="shared" si="7"/>
        <v>0.0005680665449381213</v>
      </c>
      <c r="E24" s="93">
        <f t="shared" si="7"/>
        <v>0.08119293974437006</v>
      </c>
      <c r="F24" s="93">
        <f t="shared" si="7"/>
        <v>0.0014607425441265976</v>
      </c>
      <c r="G24" s="93">
        <f t="shared" si="7"/>
        <v>0</v>
      </c>
      <c r="H24" s="93">
        <f t="shared" si="7"/>
        <v>0.10127814972611077</v>
      </c>
      <c r="I24" s="93">
        <f t="shared" si="7"/>
        <v>0.004585108541286265</v>
      </c>
      <c r="J24" s="93">
        <f t="shared" si="7"/>
        <v>0.0008926759991884763</v>
      </c>
      <c r="K24" s="129">
        <f t="shared" si="7"/>
        <v>1</v>
      </c>
    </row>
    <row r="26" spans="5:12" ht="14.25">
      <c r="E26" s="88"/>
      <c r="F26" s="88"/>
      <c r="G26" s="88"/>
      <c r="H26" s="88"/>
      <c r="I26" s="88"/>
      <c r="J26" s="88"/>
      <c r="K26" s="88"/>
      <c r="L26" s="88"/>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L31"/>
  <sheetViews>
    <sheetView zoomScalePageLayoutView="0" workbookViewId="0" topLeftCell="A1">
      <selection activeCell="A28" sqref="A28"/>
    </sheetView>
  </sheetViews>
  <sheetFormatPr defaultColWidth="9.140625" defaultRowHeight="12.75"/>
  <cols>
    <col min="1" max="1" width="15.7109375" style="118" customWidth="1"/>
    <col min="2" max="11" width="14.28125" style="88" customWidth="1"/>
    <col min="12" max="12" width="14.28125" style="118" customWidth="1"/>
    <col min="13" max="16384" width="8.8515625" style="88" customWidth="1"/>
  </cols>
  <sheetData>
    <row r="2" spans="1:12" ht="14.25">
      <c r="A2" s="152" t="s">
        <v>71</v>
      </c>
      <c r="B2" s="152"/>
      <c r="C2" s="152"/>
      <c r="D2" s="152"/>
      <c r="E2" s="152"/>
      <c r="F2" s="152"/>
      <c r="G2" s="152"/>
      <c r="H2" s="152"/>
      <c r="I2" s="152"/>
      <c r="J2" s="152"/>
      <c r="K2" s="152"/>
      <c r="L2" s="152"/>
    </row>
    <row r="3" ht="15" thickBot="1">
      <c r="A3" s="122"/>
    </row>
    <row r="4" spans="1:12" ht="43.5" customHeight="1">
      <c r="A4" s="130"/>
      <c r="B4" s="114" t="s">
        <v>61</v>
      </c>
      <c r="C4" s="114" t="s">
        <v>60</v>
      </c>
      <c r="D4" s="114" t="s">
        <v>59</v>
      </c>
      <c r="E4" s="114" t="s">
        <v>58</v>
      </c>
      <c r="F4" s="114" t="s">
        <v>57</v>
      </c>
      <c r="G4" s="114" t="s">
        <v>56</v>
      </c>
      <c r="H4" s="114" t="s">
        <v>55</v>
      </c>
      <c r="I4" s="114" t="s">
        <v>54</v>
      </c>
      <c r="J4" s="114" t="s">
        <v>10</v>
      </c>
      <c r="K4" s="114" t="s">
        <v>63</v>
      </c>
      <c r="L4" s="115" t="s">
        <v>23</v>
      </c>
    </row>
    <row r="5" spans="1:12" ht="14.25">
      <c r="A5" s="125" t="s">
        <v>53</v>
      </c>
      <c r="B5" s="90">
        <v>352771</v>
      </c>
      <c r="C5" s="90">
        <v>1289</v>
      </c>
      <c r="D5" s="90">
        <v>936</v>
      </c>
      <c r="E5" s="90">
        <v>14433</v>
      </c>
      <c r="F5" s="90">
        <v>386</v>
      </c>
      <c r="G5" s="90">
        <v>4</v>
      </c>
      <c r="H5" s="90">
        <v>57440</v>
      </c>
      <c r="I5" s="90">
        <v>1190</v>
      </c>
      <c r="J5" s="90">
        <v>722</v>
      </c>
      <c r="K5" s="90">
        <v>6975</v>
      </c>
      <c r="L5" s="116">
        <v>436146</v>
      </c>
    </row>
    <row r="6" spans="1:12" ht="14.25">
      <c r="A6" s="125" t="s">
        <v>52</v>
      </c>
      <c r="B6" s="90">
        <v>350558</v>
      </c>
      <c r="C6" s="90">
        <v>1312</v>
      </c>
      <c r="D6" s="90">
        <v>884</v>
      </c>
      <c r="E6" s="90">
        <v>15277</v>
      </c>
      <c r="F6" s="90">
        <v>423</v>
      </c>
      <c r="G6" s="90">
        <v>3</v>
      </c>
      <c r="H6" s="90">
        <v>56606</v>
      </c>
      <c r="I6" s="90">
        <v>1173</v>
      </c>
      <c r="J6" s="90">
        <v>695</v>
      </c>
      <c r="K6" s="90">
        <v>2814</v>
      </c>
      <c r="L6" s="116">
        <v>429745</v>
      </c>
    </row>
    <row r="7" spans="1:12" ht="14.25">
      <c r="A7" s="125" t="s">
        <v>51</v>
      </c>
      <c r="B7" s="90">
        <v>345790</v>
      </c>
      <c r="C7" s="90">
        <v>1400</v>
      </c>
      <c r="D7" s="90">
        <v>836</v>
      </c>
      <c r="E7" s="90">
        <v>16093</v>
      </c>
      <c r="F7" s="90">
        <v>465</v>
      </c>
      <c r="G7" s="90">
        <v>4</v>
      </c>
      <c r="H7" s="90">
        <v>55454</v>
      </c>
      <c r="I7" s="90">
        <v>1142</v>
      </c>
      <c r="J7" s="90">
        <v>709</v>
      </c>
      <c r="K7" s="90">
        <v>2927</v>
      </c>
      <c r="L7" s="116">
        <v>424820</v>
      </c>
    </row>
    <row r="8" spans="1:12" ht="14.25">
      <c r="A8" s="125" t="s">
        <v>50</v>
      </c>
      <c r="B8" s="90">
        <v>341492</v>
      </c>
      <c r="C8" s="90">
        <v>1436</v>
      </c>
      <c r="D8" s="90">
        <v>775</v>
      </c>
      <c r="E8" s="90">
        <v>17294</v>
      </c>
      <c r="F8" s="90">
        <v>540</v>
      </c>
      <c r="G8" s="90">
        <v>8</v>
      </c>
      <c r="H8" s="90">
        <v>54361</v>
      </c>
      <c r="I8" s="90">
        <v>1091</v>
      </c>
      <c r="J8" s="90">
        <v>753</v>
      </c>
      <c r="K8" s="90">
        <v>2935</v>
      </c>
      <c r="L8" s="116">
        <v>420685</v>
      </c>
    </row>
    <row r="9" spans="1:12" ht="14.25">
      <c r="A9" s="125" t="s">
        <v>49</v>
      </c>
      <c r="B9" s="90">
        <v>338306</v>
      </c>
      <c r="C9" s="90">
        <v>1551</v>
      </c>
      <c r="D9" s="90">
        <v>766</v>
      </c>
      <c r="E9" s="90">
        <v>18377</v>
      </c>
      <c r="F9" s="90">
        <v>600</v>
      </c>
      <c r="G9" s="90">
        <v>11</v>
      </c>
      <c r="H9" s="90">
        <v>54489</v>
      </c>
      <c r="I9" s="90">
        <v>1111</v>
      </c>
      <c r="J9" s="90">
        <v>700</v>
      </c>
      <c r="K9" s="90">
        <v>2906</v>
      </c>
      <c r="L9" s="116">
        <v>418817</v>
      </c>
    </row>
    <row r="10" spans="1:12" ht="14.25">
      <c r="A10" s="125" t="s">
        <v>48</v>
      </c>
      <c r="B10" s="90">
        <v>335311</v>
      </c>
      <c r="C10" s="90">
        <v>1671</v>
      </c>
      <c r="D10" s="90">
        <v>758</v>
      </c>
      <c r="E10" s="90">
        <v>19255</v>
      </c>
      <c r="F10" s="90">
        <v>613</v>
      </c>
      <c r="G10" s="90">
        <v>9</v>
      </c>
      <c r="H10" s="90">
        <v>54765</v>
      </c>
      <c r="I10" s="90">
        <v>1169</v>
      </c>
      <c r="J10" s="90">
        <v>718</v>
      </c>
      <c r="K10" s="90">
        <v>3200</v>
      </c>
      <c r="L10" s="116">
        <v>417469</v>
      </c>
    </row>
    <row r="11" spans="1:12" ht="14.25">
      <c r="A11" s="125" t="s">
        <v>47</v>
      </c>
      <c r="B11" s="90">
        <v>332903</v>
      </c>
      <c r="C11" s="90">
        <v>1843</v>
      </c>
      <c r="D11" s="90">
        <v>755</v>
      </c>
      <c r="E11" s="90">
        <v>20462</v>
      </c>
      <c r="F11" s="90">
        <v>711</v>
      </c>
      <c r="G11" s="90">
        <v>8</v>
      </c>
      <c r="H11" s="90">
        <v>54904</v>
      </c>
      <c r="I11" s="90">
        <v>1205</v>
      </c>
      <c r="J11" s="90">
        <v>770</v>
      </c>
      <c r="K11" s="90">
        <v>3286</v>
      </c>
      <c r="L11" s="116">
        <v>416847</v>
      </c>
    </row>
    <row r="12" spans="1:12" ht="14.25">
      <c r="A12" s="125" t="s">
        <v>46</v>
      </c>
      <c r="B12" s="90">
        <v>331703</v>
      </c>
      <c r="C12" s="90">
        <v>1986</v>
      </c>
      <c r="D12" s="90">
        <v>744</v>
      </c>
      <c r="E12" s="90">
        <v>22852</v>
      </c>
      <c r="F12" s="90">
        <v>719</v>
      </c>
      <c r="G12" s="90">
        <v>3</v>
      </c>
      <c r="H12" s="90">
        <v>54939</v>
      </c>
      <c r="I12" s="90">
        <v>1213</v>
      </c>
      <c r="J12" s="90">
        <v>778</v>
      </c>
      <c r="K12" s="90">
        <v>3291</v>
      </c>
      <c r="L12" s="116">
        <v>418228</v>
      </c>
    </row>
    <row r="13" spans="1:12" ht="14.25">
      <c r="A13" s="125" t="s">
        <v>82</v>
      </c>
      <c r="B13" s="90">
        <v>330281</v>
      </c>
      <c r="C13" s="90">
        <v>2230</v>
      </c>
      <c r="D13" s="90">
        <v>795</v>
      </c>
      <c r="E13" s="90">
        <v>24026</v>
      </c>
      <c r="F13" s="90">
        <v>785</v>
      </c>
      <c r="G13" s="90">
        <v>6</v>
      </c>
      <c r="H13" s="90">
        <v>55742</v>
      </c>
      <c r="I13" s="90">
        <v>1258</v>
      </c>
      <c r="J13" s="90">
        <v>921</v>
      </c>
      <c r="K13" s="90">
        <v>3163</v>
      </c>
      <c r="L13" s="116">
        <v>419207</v>
      </c>
    </row>
    <row r="14" ht="15" thickBot="1"/>
    <row r="15" spans="1:12" ht="42" customHeight="1">
      <c r="A15" s="130"/>
      <c r="B15" s="114" t="s">
        <v>61</v>
      </c>
      <c r="C15" s="114" t="s">
        <v>60</v>
      </c>
      <c r="D15" s="114" t="s">
        <v>59</v>
      </c>
      <c r="E15" s="114" t="s">
        <v>58</v>
      </c>
      <c r="F15" s="114" t="s">
        <v>57</v>
      </c>
      <c r="G15" s="114" t="s">
        <v>56</v>
      </c>
      <c r="H15" s="114" t="s">
        <v>55</v>
      </c>
      <c r="I15" s="114" t="s">
        <v>54</v>
      </c>
      <c r="J15" s="114" t="s">
        <v>10</v>
      </c>
      <c r="K15" s="114" t="s">
        <v>63</v>
      </c>
      <c r="L15" s="115" t="s">
        <v>23</v>
      </c>
    </row>
    <row r="16" spans="1:12" ht="14.25">
      <c r="A16" s="125" t="s">
        <v>53</v>
      </c>
      <c r="B16" s="89">
        <v>0.8088369490950278</v>
      </c>
      <c r="C16" s="89">
        <v>0.0029554323552204997</v>
      </c>
      <c r="D16" s="89">
        <v>0.0021460703525883534</v>
      </c>
      <c r="E16" s="89">
        <v>0.03309212969968772</v>
      </c>
      <c r="F16" s="89">
        <v>0.0008850247394221201</v>
      </c>
      <c r="G16" s="89">
        <v>9.171240823027152E-06</v>
      </c>
      <c r="H16" s="89">
        <v>0.1316990182186699</v>
      </c>
      <c r="I16" s="89">
        <v>0.0027284441448505777</v>
      </c>
      <c r="J16" s="89">
        <v>0.0016554089685564008</v>
      </c>
      <c r="K16" s="89">
        <v>0.015992351185153596</v>
      </c>
      <c r="L16" s="117">
        <v>1</v>
      </c>
    </row>
    <row r="17" spans="1:12" ht="14.25">
      <c r="A17" s="125" t="s">
        <v>52</v>
      </c>
      <c r="B17" s="89">
        <v>0.8157349125644278</v>
      </c>
      <c r="C17" s="89">
        <v>0.0030529732748490386</v>
      </c>
      <c r="D17" s="89">
        <v>0.0020570338223830412</v>
      </c>
      <c r="E17" s="89">
        <v>0.035548988353558506</v>
      </c>
      <c r="F17" s="89">
        <v>0.0009843046457783105</v>
      </c>
      <c r="G17" s="89">
        <v>6.980884012612131E-06</v>
      </c>
      <c r="H17" s="89">
        <v>0.13171997347264075</v>
      </c>
      <c r="I17" s="89">
        <v>0.002729525648931343</v>
      </c>
      <c r="J17" s="89">
        <v>0.001617238129588477</v>
      </c>
      <c r="K17" s="89">
        <v>0.0065480692038301785</v>
      </c>
      <c r="L17" s="117">
        <v>1</v>
      </c>
    </row>
    <row r="18" spans="1:12" ht="14.25">
      <c r="A18" s="125" t="s">
        <v>51</v>
      </c>
      <c r="B18" s="89">
        <v>0.813968268913893</v>
      </c>
      <c r="C18" s="89">
        <v>0.003295513393908008</v>
      </c>
      <c r="D18" s="89">
        <v>0.001967892283790782</v>
      </c>
      <c r="E18" s="89">
        <v>0.03788192646297255</v>
      </c>
      <c r="F18" s="89">
        <v>0.0010945812344051598</v>
      </c>
      <c r="G18" s="89">
        <v>9.415752554022881E-06</v>
      </c>
      <c r="H18" s="89">
        <v>0.1305352855326962</v>
      </c>
      <c r="I18" s="89">
        <v>0.0026881973541735323</v>
      </c>
      <c r="J18" s="89">
        <v>0.0016689421402005555</v>
      </c>
      <c r="K18" s="89">
        <v>0.006889976931406243</v>
      </c>
      <c r="L18" s="117">
        <v>1</v>
      </c>
    </row>
    <row r="19" spans="1:12" ht="14.25">
      <c r="A19" s="125" t="s">
        <v>50</v>
      </c>
      <c r="B19" s="89">
        <v>0.8117522611930542</v>
      </c>
      <c r="C19" s="89">
        <v>0.0034134803950699455</v>
      </c>
      <c r="D19" s="89">
        <v>0.0018422335001247964</v>
      </c>
      <c r="E19" s="89">
        <v>0.04110914342084933</v>
      </c>
      <c r="F19" s="89">
        <v>0.0012836207613772775</v>
      </c>
      <c r="G19" s="89">
        <v>1.9016603872255964E-05</v>
      </c>
      <c r="H19" s="89">
        <v>0.1292202003874633</v>
      </c>
      <c r="I19" s="89">
        <v>0.002593389353078907</v>
      </c>
      <c r="J19" s="89">
        <v>0.0017899378394760925</v>
      </c>
      <c r="K19" s="89">
        <v>0.006976716545633907</v>
      </c>
      <c r="L19" s="117">
        <v>1</v>
      </c>
    </row>
    <row r="20" spans="1:12" ht="14.25">
      <c r="A20" s="125" t="s">
        <v>49</v>
      </c>
      <c r="B20" s="89">
        <v>0.8077656828638761</v>
      </c>
      <c r="C20" s="89">
        <v>0.0037032880709235777</v>
      </c>
      <c r="D20" s="89">
        <v>0.0018289610975676727</v>
      </c>
      <c r="E20" s="89">
        <v>0.043878352597912694</v>
      </c>
      <c r="F20" s="89">
        <v>0.0014326066038389082</v>
      </c>
      <c r="G20" s="89">
        <v>2.6264454403713318E-05</v>
      </c>
      <c r="H20" s="89">
        <v>0.13010216872763045</v>
      </c>
      <c r="I20" s="89">
        <v>0.002652709894775045</v>
      </c>
      <c r="J20" s="89">
        <v>0.0016713743711453928</v>
      </c>
      <c r="K20" s="89">
        <v>0.006938591317926446</v>
      </c>
      <c r="L20" s="117">
        <v>1</v>
      </c>
    </row>
    <row r="21" spans="1:12" ht="14.25">
      <c r="A21" s="125" t="s">
        <v>48</v>
      </c>
      <c r="B21" s="89">
        <v>0.8031997585449459</v>
      </c>
      <c r="C21" s="89">
        <v>0.0040026924154847425</v>
      </c>
      <c r="D21" s="89">
        <v>0.0018157036809918821</v>
      </c>
      <c r="E21" s="89">
        <v>0.0461231851945893</v>
      </c>
      <c r="F21" s="89">
        <v>0.0014683725019103216</v>
      </c>
      <c r="G21" s="89">
        <v>2.1558486977476172E-05</v>
      </c>
      <c r="H21" s="89">
        <v>0.1311833932579425</v>
      </c>
      <c r="I21" s="89">
        <v>0.0028002079196299606</v>
      </c>
      <c r="J21" s="89">
        <v>0.00171988818331421</v>
      </c>
      <c r="K21" s="89">
        <v>0.00766523981421375</v>
      </c>
      <c r="L21" s="117">
        <v>1</v>
      </c>
    </row>
    <row r="22" spans="1:12" ht="14.25">
      <c r="A22" s="125" t="s">
        <v>47</v>
      </c>
      <c r="B22" s="89">
        <v>0.7986215565903078</v>
      </c>
      <c r="C22" s="89">
        <v>0.004421286467216988</v>
      </c>
      <c r="D22" s="89">
        <v>0.0018112161056694663</v>
      </c>
      <c r="E22" s="89">
        <v>0.04908755490623658</v>
      </c>
      <c r="F22" s="89">
        <v>0.001705661789577471</v>
      </c>
      <c r="G22" s="89">
        <v>1.9191693834908252E-05</v>
      </c>
      <c r="H22" s="89">
        <v>0.13171259478897532</v>
      </c>
      <c r="I22" s="89">
        <v>0.0028907488838830556</v>
      </c>
      <c r="J22" s="89">
        <v>0.0018472005316099193</v>
      </c>
      <c r="K22" s="89">
        <v>0.007882988242688564</v>
      </c>
      <c r="L22" s="117">
        <v>1</v>
      </c>
    </row>
    <row r="23" spans="1:12" ht="14.25">
      <c r="A23" s="125" t="s">
        <v>46</v>
      </c>
      <c r="B23" s="89">
        <v>0.7931152385780005</v>
      </c>
      <c r="C23" s="89">
        <v>0.004748606023508708</v>
      </c>
      <c r="D23" s="89">
        <v>0.0017789339785954073</v>
      </c>
      <c r="E23" s="89">
        <v>0.05464005279416969</v>
      </c>
      <c r="F23" s="89">
        <v>0.0017191579712501316</v>
      </c>
      <c r="G23" s="89">
        <v>7.173120881433094E-06</v>
      </c>
      <c r="H23" s="89">
        <v>0.13136136270168425</v>
      </c>
      <c r="I23" s="89">
        <v>0.002900331876392781</v>
      </c>
      <c r="J23" s="89">
        <v>0.0018602293485849824</v>
      </c>
      <c r="K23" s="89">
        <v>0.007868913606932103</v>
      </c>
      <c r="L23" s="117">
        <v>1</v>
      </c>
    </row>
    <row r="24" spans="1:12" ht="14.25">
      <c r="A24" s="125" t="s">
        <v>82</v>
      </c>
      <c r="B24" s="89">
        <f>B13/$L$13</f>
        <v>0.7878709086441782</v>
      </c>
      <c r="C24" s="89">
        <f aca="true" t="shared" si="0" ref="C24:L24">C13/$L$13</f>
        <v>0.005319567659891175</v>
      </c>
      <c r="D24" s="89">
        <f t="shared" si="0"/>
        <v>0.0018964377980329526</v>
      </c>
      <c r="E24" s="89">
        <f t="shared" si="0"/>
        <v>0.05731297425854053</v>
      </c>
      <c r="F24" s="89">
        <f t="shared" si="0"/>
        <v>0.001872583234535683</v>
      </c>
      <c r="G24" s="89">
        <f t="shared" si="0"/>
        <v>1.4312738098361908E-05</v>
      </c>
      <c r="H24" s="89">
        <f t="shared" si="0"/>
        <v>0.13297010784648158</v>
      </c>
      <c r="I24" s="89">
        <f t="shared" si="0"/>
        <v>0.0030009040879565465</v>
      </c>
      <c r="J24" s="89">
        <f t="shared" si="0"/>
        <v>0.002197005298098553</v>
      </c>
      <c r="K24" s="89">
        <f t="shared" si="0"/>
        <v>0.007545198434186452</v>
      </c>
      <c r="L24" s="117">
        <f t="shared" si="0"/>
        <v>1</v>
      </c>
    </row>
    <row r="25" ht="6" customHeight="1"/>
    <row r="26" spans="1:12" ht="27.75" customHeight="1">
      <c r="A26" s="153" t="s">
        <v>64</v>
      </c>
      <c r="B26" s="153"/>
      <c r="C26" s="153"/>
      <c r="D26" s="153"/>
      <c r="E26" s="153"/>
      <c r="F26" s="153"/>
      <c r="G26" s="153"/>
      <c r="H26" s="153"/>
      <c r="I26" s="153"/>
      <c r="J26" s="153"/>
      <c r="K26" s="153"/>
      <c r="L26" s="153"/>
    </row>
    <row r="31" spans="6:12" ht="14.25">
      <c r="F31" s="118"/>
      <c r="L31" s="88"/>
    </row>
  </sheetData>
  <sheetProtection/>
  <mergeCells count="2">
    <mergeCell ref="A26:L26"/>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DPO0045</dc:creator>
  <cp:keywords/>
  <dc:description/>
  <cp:lastModifiedBy>Vermeulen, Geert</cp:lastModifiedBy>
  <cp:lastPrinted>2017-07-31T13:47:59Z</cp:lastPrinted>
  <dcterms:created xsi:type="dcterms:W3CDTF">2005-06-13T13:09:10Z</dcterms:created>
  <dcterms:modified xsi:type="dcterms:W3CDTF">2017-08-23T08:04:38Z</dcterms:modified>
  <cp:category/>
  <cp:version/>
  <cp:contentType/>
  <cp:contentStatus/>
</cp:coreProperties>
</file>