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3040" windowHeight="10080" tabRatio="807" activeTab="0"/>
  </bookViews>
  <sheets>
    <sheet name="INHOUD" sheetId="1" r:id="rId1"/>
    <sheet name="TOELICHTING" sheetId="2" r:id="rId2"/>
    <sheet name="1_SES_KL" sheetId="3" r:id="rId3"/>
    <sheet name="2_SES_LA" sheetId="4" r:id="rId4"/>
    <sheet name="3_Evolutie SES" sheetId="5" r:id="rId5"/>
    <sheet name="4_KL_SES_DETAIL" sheetId="6" r:id="rId6"/>
    <sheet name="5_LA_SES_DETAIL" sheetId="7" r:id="rId7"/>
    <sheet name="6_SES_SV_LA_geslacht" sheetId="8" r:id="rId8"/>
    <sheet name="7_SES_SV_LA_Belg_NBelg" sheetId="9" r:id="rId9"/>
    <sheet name="8_SES_ZBL_LA_geslacht" sheetId="10" r:id="rId10"/>
    <sheet name="9_SES_ZBL_LA_Belg_NBelg" sheetId="11" r:id="rId11"/>
  </sheets>
  <definedNames>
    <definedName name="_xlnm.Print_Area" localSheetId="0">'INHOUD'!$A$1:$O$20</definedName>
    <definedName name="_xlnm.Print_Area" localSheetId="1">'TOELICHTING'!$A$1:$M$39</definedName>
  </definedNames>
  <calcPr fullCalcOnLoad="1"/>
</workbook>
</file>

<file path=xl/sharedStrings.xml><?xml version="1.0" encoding="utf-8"?>
<sst xmlns="http://schemas.openxmlformats.org/spreadsheetml/2006/main" count="827" uniqueCount="99">
  <si>
    <t>Totaal</t>
  </si>
  <si>
    <t>Jongens</t>
  </si>
  <si>
    <t>Meisjes</t>
  </si>
  <si>
    <t>Antwerpen</t>
  </si>
  <si>
    <t xml:space="preserve">   Gemeenschapsonderwijs</t>
  </si>
  <si>
    <t xml:space="preserve">   Privaatrechtelijk</t>
  </si>
  <si>
    <t xml:space="preserve">   Provincie</t>
  </si>
  <si>
    <t xml:space="preserve">   Gemeente</t>
  </si>
  <si>
    <t>Vlaams-Brabant</t>
  </si>
  <si>
    <t>Brussels Hoofdstedelijk Gewest</t>
  </si>
  <si>
    <t>West-Vlaanderen</t>
  </si>
  <si>
    <t>Oost-Vlaanderen</t>
  </si>
  <si>
    <t>Henegouwen</t>
  </si>
  <si>
    <t>Limburg</t>
  </si>
  <si>
    <t>ALGEMEEN TOTAAL</t>
  </si>
  <si>
    <t>Algemeen totaal</t>
  </si>
  <si>
    <t>Opleidingsniveau moeder</t>
  </si>
  <si>
    <t>Schooltoelage</t>
  </si>
  <si>
    <t>&gt;2</t>
  </si>
  <si>
    <t>Zittenblijver</t>
  </si>
  <si>
    <t>Geen zittenblijver</t>
  </si>
  <si>
    <t>GEWOON KLEUTERONDERWIJS</t>
  </si>
  <si>
    <t>GEWOON LAGER ONDERWIJS</t>
  </si>
  <si>
    <t>Gewoon kleuteronderwijs</t>
  </si>
  <si>
    <t xml:space="preserve">  2008-2009</t>
  </si>
  <si>
    <t xml:space="preserve">  2009-2010</t>
  </si>
  <si>
    <t xml:space="preserve">  2010-2011</t>
  </si>
  <si>
    <t>Gewoon lager onderwijs</t>
  </si>
  <si>
    <t>Gezinstaal</t>
  </si>
  <si>
    <t>Geen lager onderwijs</t>
  </si>
  <si>
    <t>Lager onderwijs</t>
  </si>
  <si>
    <t>Lager secundair onderwijs</t>
  </si>
  <si>
    <t>Hoger onderwijs</t>
  </si>
  <si>
    <t>Onbekend</t>
  </si>
  <si>
    <t>Tikt aan</t>
  </si>
  <si>
    <t>Tikt niet aan</t>
  </si>
  <si>
    <t>Hoger secundair onderwijs</t>
  </si>
  <si>
    <t>Totaal Tikt aan</t>
  </si>
  <si>
    <t>Totaal Tikt niet aan</t>
  </si>
  <si>
    <t>1_SES_KL</t>
  </si>
  <si>
    <t>2_SES_LA</t>
  </si>
  <si>
    <t>Aantikken Schooltoelage</t>
  </si>
  <si>
    <t>Aantikken Gezinstaal</t>
  </si>
  <si>
    <t>Zittenblijver NVT of Onbekend</t>
  </si>
  <si>
    <t>Niet-Belg</t>
  </si>
  <si>
    <t>Belg</t>
  </si>
  <si>
    <t>Schoolse achterstand</t>
  </si>
  <si>
    <t>Op leeftijd</t>
  </si>
  <si>
    <t>Schoolse voorsprong</t>
  </si>
  <si>
    <t>Nederlands met niemand</t>
  </si>
  <si>
    <t>Nederlands met allen</t>
  </si>
  <si>
    <t>combinatie van leerlingenkenmerken</t>
  </si>
  <si>
    <t>aantal jaren --&gt;</t>
  </si>
  <si>
    <t>&lt;1</t>
  </si>
  <si>
    <t>gewoon kleuteronderwijs</t>
  </si>
  <si>
    <t>gewoon lager onderwijs</t>
  </si>
  <si>
    <t>Aantal leerlingen dat aantikt op de leerlingenkenmerken, per provincie, soort schoolbestuur, kenmerk en geslacht</t>
  </si>
  <si>
    <t>Evolutie van het aantal leerlingen dat aantikt op de leerlingenkenmerken, per onderwijsniveau, kenmerk en geslacht</t>
  </si>
  <si>
    <t>Detail van alle leerlingen voor de leerlingenkenmerken 'Gezinstaal' en 'Opleidingsniveau van de moeder', per provincie en soort schoolbestuur</t>
  </si>
  <si>
    <t>EVOLUTIE AANTAL LEERLINGEN DAT AANTIKT OP DE LEERLINGENKENMERKEN</t>
  </si>
  <si>
    <t>Nederlands met sommigen (1)</t>
  </si>
  <si>
    <t>Nederlands met sommigen (2)</t>
  </si>
  <si>
    <t>(1) Spreekt Nederlands met maximum 1 gezinslid (zie toelichting vooraan dit hoofdstuk).</t>
  </si>
  <si>
    <t>(2) Spreekt Nederlands met meer dan één gezinslid (zie toelichting vooraan dit hoofdstuk).</t>
  </si>
  <si>
    <t>Ja</t>
  </si>
  <si>
    <t>Nee</t>
  </si>
  <si>
    <t>Aantikken Opleidingsniveau moeder</t>
  </si>
  <si>
    <t>Schoolse vorderingen voor alle mogelijke combinaties van aantikken op drie leerlingenkenmerken (aantallen en procentueel) - naar geslacht</t>
  </si>
  <si>
    <t>Zittenblijven voor alle mogelijke combinaties van aantikken op drie leerlingenkenmerken (aantallen en procentueel) - naar geslacht</t>
  </si>
  <si>
    <t>Zittenblijven voor alle mogelijke combinaties van aantikken op drie leerlingenkenmerken (aantallen en procentueel) - naar Belg/niet-Belg</t>
  </si>
  <si>
    <t>Schoolse vorderingen en zittenblijven voor alle mogelijke combinaties van aantikken op de drie leerlingenkenmerken</t>
  </si>
  <si>
    <t>3_SES_evolutie</t>
  </si>
  <si>
    <t>4_KL_SES_detail</t>
  </si>
  <si>
    <t>5_LA_SES_detail</t>
  </si>
  <si>
    <t>6_SES_SV_LA_geslacht</t>
  </si>
  <si>
    <t>9_SES_ZBL_LA_Belg_NBelg</t>
  </si>
  <si>
    <t>Totale leerlingen-                populatie</t>
  </si>
  <si>
    <t>Schoolse vorderingen voor alle mogelijke combinaties van aantikken op de drie leerlingenkenmerken (aantallen en procentueel) - naar Belg/niet-Belg</t>
  </si>
  <si>
    <t xml:space="preserve">  2011-2012</t>
  </si>
  <si>
    <t xml:space="preserve">  2012-2013</t>
  </si>
  <si>
    <t xml:space="preserve">  2013-2014</t>
  </si>
  <si>
    <t xml:space="preserve">  2014-2015</t>
  </si>
  <si>
    <t>Schooljaar 2016-2017</t>
  </si>
  <si>
    <t>Totale leerlingen-                        populatie 2015-2016</t>
  </si>
  <si>
    <t>Totale leerlingen-           populatie 2015-2016</t>
  </si>
  <si>
    <t xml:space="preserve">  2015-2016</t>
  </si>
  <si>
    <t>7_SES_SV_LA_Belg_NBelg</t>
  </si>
  <si>
    <t>8_SES_ZBL_LA_geslacht</t>
  </si>
  <si>
    <t>Data schooljaar 2015-2016</t>
  </si>
  <si>
    <t>AANTAL LEERLINGEN DAT AANTIKT OP DE LEERLINGENKENMERKEN</t>
  </si>
  <si>
    <t>Schoolse vorderingen van leerlingen in het gewoon lager onderwijs die aantikken op een combinatie van leerlingenkenmerken , naar geslacht - aantallen</t>
  </si>
  <si>
    <t>Schoolse vorderingen van leerlingen in het gewoon lager onderwijs die aantikken op een combinatie van leerlingenkenmerken , naar geslacht - procentueel</t>
  </si>
  <si>
    <t>Schoolse vorderingen van leerlingen in het gewoon lager onderwijs die aantikken op een combinatie van leerlingenkenmerken, naar Belg/niet-Belg - procentueel</t>
  </si>
  <si>
    <t>Schoolse vorderingen van leerlingen in het gewoon lager onderwijs die aantikken op een combinatie van leerlingenkenmerken, naar Belg/niet-Belg - aantallen</t>
  </si>
  <si>
    <t>Zittenblijven van leerlingen in het gewoon lager onderwijs die aantikken op een combinatie van leerlingenkenmerken, naar geslacht- aantallen</t>
  </si>
  <si>
    <t>Zittenblijven van leerlingen in het gewoon lager onderwijs die aantikken op een combinatie van leerlingenkenmerken, naar geslacht- procentueel</t>
  </si>
  <si>
    <t>Zittenblijven van leerlingen in het gewoon lager onderwijs die aantikken op een combinatie van leerlingenkenmerken, naar Belg/niet-Belg - aantallen</t>
  </si>
  <si>
    <t>Zittenblijven van leerlingen in het gewoon lager onderwijs die aantikken op een combinatie van leerlingenkenmerken, naar Belg/niet-Belg - procentueel</t>
  </si>
  <si>
    <t>LEERLINGENKENMERKEN BASISONDERWIJS</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</si>
</sst>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quot;Ja&quot;;&quot;Ja&quot;;&quot;Nee&quot;"/>
    <numFmt numFmtId="166" formatCode="&quot;Waar&quot;;&quot;Waar&quot;;&quot;Onwaar&quot;"/>
    <numFmt numFmtId="167" formatCode="&quot;Aan&quot;;&quot;Aan&quot;;&quot;Uit&quot;"/>
    <numFmt numFmtId="168" formatCode="[$€-2]\ #.##000_);[Red]\([$€-2]\ #.##000\)"/>
  </numFmts>
  <fonts count="53">
    <font>
      <sz val="11"/>
      <color theme="1"/>
      <name val="Calibri"/>
      <family val="2"/>
    </font>
    <font>
      <sz val="11"/>
      <color indexed="8"/>
      <name val="Calibri"/>
      <family val="2"/>
    </font>
    <font>
      <b/>
      <sz val="10"/>
      <name val="Arial"/>
      <family val="2"/>
    </font>
    <font>
      <sz val="8"/>
      <name val="Arial"/>
      <family val="2"/>
    </font>
    <font>
      <sz val="9"/>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4"/>
      <color indexed="8"/>
      <name val="Calibri"/>
      <family val="2"/>
    </font>
    <font>
      <sz val="10"/>
      <color indexed="8"/>
      <name val="Arial"/>
      <family val="2"/>
    </font>
    <font>
      <b/>
      <sz val="10"/>
      <color indexed="8"/>
      <name val="Arial"/>
      <family val="2"/>
    </font>
    <font>
      <b/>
      <sz val="11"/>
      <color indexed="10"/>
      <name val="Calibri"/>
      <family val="2"/>
    </font>
    <font>
      <b/>
      <sz val="11"/>
      <name val="Calibri"/>
      <family val="2"/>
    </font>
    <font>
      <b/>
      <sz val="12"/>
      <color indexed="10"/>
      <name val="Calibri"/>
      <family val="2"/>
    </font>
    <font>
      <b/>
      <sz val="10"/>
      <color indexed="10"/>
      <name val="Arial"/>
      <family val="2"/>
    </font>
    <font>
      <sz val="10"/>
      <color indexed="10"/>
      <name val="Arial"/>
      <family val="2"/>
    </font>
    <font>
      <b/>
      <u val="single"/>
      <sz val="11"/>
      <color indexed="8"/>
      <name val="Calibri"/>
      <family val="0"/>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4"/>
      <color theme="1"/>
      <name val="Calibri"/>
      <family val="2"/>
    </font>
    <font>
      <sz val="10"/>
      <color theme="1"/>
      <name val="Arial"/>
      <family val="2"/>
    </font>
    <font>
      <b/>
      <sz val="10"/>
      <color theme="1"/>
      <name val="Arial"/>
      <family val="2"/>
    </font>
    <font>
      <b/>
      <sz val="11"/>
      <color rgb="FFFF0000"/>
      <name val="Calibri"/>
      <family val="2"/>
    </font>
    <font>
      <b/>
      <sz val="12"/>
      <color rgb="FFFF0000"/>
      <name val="Calibri"/>
      <family val="2"/>
    </font>
    <font>
      <b/>
      <sz val="10"/>
      <color rgb="FFFF000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style="thin">
        <color indexed="8"/>
      </top>
      <bottom/>
    </border>
    <border>
      <left style="thin">
        <color indexed="8"/>
      </left>
      <right/>
      <top style="thin">
        <color indexed="8"/>
      </top>
      <bottom/>
    </border>
    <border>
      <left style="thin">
        <color indexed="8"/>
      </left>
      <right/>
      <top/>
      <bottom/>
    </border>
    <border>
      <left/>
      <right style="thin">
        <color indexed="8"/>
      </right>
      <top style="thin">
        <color indexed="8"/>
      </top>
      <bottom/>
    </border>
    <border>
      <left/>
      <right style="thin"/>
      <top/>
      <bottom/>
    </border>
    <border>
      <left style="thin"/>
      <right/>
      <top/>
      <bottom/>
    </border>
    <border>
      <left/>
      <right style="thin"/>
      <top style="thin">
        <color indexed="8"/>
      </top>
      <bottom style="thin">
        <color indexed="8"/>
      </bottom>
    </border>
    <border>
      <left style="thin"/>
      <right style="thin"/>
      <top style="thin"/>
      <bottom style="thin"/>
    </border>
    <border>
      <left/>
      <right/>
      <top style="medium"/>
      <bottom style="thin">
        <color indexed="8"/>
      </bottom>
    </border>
    <border>
      <left/>
      <right style="thin"/>
      <top style="thin">
        <color indexed="8"/>
      </top>
      <bottom/>
    </border>
    <border>
      <left style="thin"/>
      <right/>
      <top style="thin">
        <color indexed="8"/>
      </top>
      <bottom style="thin">
        <color indexed="8"/>
      </bottom>
    </border>
    <border>
      <left style="thin"/>
      <right/>
      <top style="thin">
        <color indexed="8"/>
      </top>
      <bottom/>
    </border>
    <border>
      <left/>
      <right/>
      <top style="thin"/>
      <bottom style="thin"/>
    </border>
    <border>
      <left/>
      <right/>
      <top/>
      <bottom style="thin">
        <color indexed="8"/>
      </bottom>
    </border>
    <border>
      <left style="thin"/>
      <right/>
      <top/>
      <bottom style="thin">
        <color indexed="8"/>
      </bottom>
    </border>
    <border>
      <left style="thin"/>
      <right/>
      <top/>
      <bottom style="thin"/>
    </border>
    <border>
      <left/>
      <right style="thin"/>
      <top/>
      <bottom style="thin">
        <color indexed="8"/>
      </bottom>
    </border>
    <border>
      <left style="thin"/>
      <right/>
      <top style="thin"/>
      <bottom style="thin"/>
    </border>
    <border>
      <left/>
      <right style="thin"/>
      <top style="thin"/>
      <bottom style="thin"/>
    </border>
    <border>
      <left style="thin"/>
      <right style="medium"/>
      <top style="thin"/>
      <bottom style="thin"/>
    </border>
    <border>
      <left style="medium"/>
      <right style="thin"/>
      <top style="thin"/>
      <bottom style="thin"/>
    </border>
    <border>
      <left/>
      <right style="medium"/>
      <top style="thin"/>
      <bottom style="thin"/>
    </border>
    <border>
      <left/>
      <right style="thin"/>
      <top style="thin"/>
      <bottom/>
    </border>
    <border>
      <left style="thin"/>
      <right style="thin"/>
      <top style="thin"/>
      <bottom/>
    </border>
    <border>
      <left style="thin"/>
      <right/>
      <top style="thin"/>
      <bottom/>
    </border>
    <border>
      <left style="medium"/>
      <right style="thin"/>
      <top style="thin"/>
      <bottom/>
    </border>
    <border>
      <left style="thin"/>
      <right style="medium"/>
      <top style="thin"/>
      <bottom/>
    </border>
    <border>
      <left/>
      <right style="medium"/>
      <top style="thin"/>
      <bottom/>
    </border>
    <border>
      <left/>
      <right/>
      <top style="thin"/>
      <bottom/>
    </border>
    <border>
      <left/>
      <right style="medium"/>
      <top/>
      <bottom/>
    </border>
    <border>
      <left style="medium"/>
      <right/>
      <top style="thin"/>
      <bottom style="thin"/>
    </border>
    <border>
      <left style="medium"/>
      <right/>
      <top style="thin"/>
      <bottom/>
    </border>
    <border>
      <left style="thin"/>
      <right style="thin"/>
      <top style="medium"/>
      <bottom/>
    </border>
    <border>
      <left style="thin"/>
      <right/>
      <top style="medium"/>
      <bottom style="thin">
        <color indexed="8"/>
      </bottom>
    </border>
    <border>
      <left/>
      <right style="thin"/>
      <top style="medium"/>
      <bottom style="thin">
        <color indexed="8"/>
      </bottom>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right/>
      <top style="thick"/>
      <bottom style="thin"/>
    </border>
    <border>
      <left/>
      <right style="medium"/>
      <top style="thick"/>
      <bottom style="thin"/>
    </border>
    <border>
      <left style="medium"/>
      <right/>
      <top style="thick"/>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31" borderId="7" applyNumberFormat="0" applyFont="0" applyAlignment="0" applyProtection="0"/>
    <xf numFmtId="0" fontId="40" fillId="32"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cellStyleXfs>
  <cellXfs count="227">
    <xf numFmtId="0" fontId="0" fillId="0" borderId="0" xfId="0" applyFont="1" applyAlignment="1">
      <alignment/>
    </xf>
    <xf numFmtId="0" fontId="2" fillId="0" borderId="0" xfId="0" applyFont="1" applyBorder="1" applyAlignment="1">
      <alignment/>
    </xf>
    <xf numFmtId="0" fontId="0" fillId="0" borderId="0" xfId="0" applyBorder="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0" fillId="0" borderId="12" xfId="0" applyBorder="1" applyAlignment="1">
      <alignment horizontal="center"/>
    </xf>
    <xf numFmtId="0" fontId="0" fillId="0" borderId="13" xfId="0" applyBorder="1" applyAlignment="1">
      <alignment horizontal="center"/>
    </xf>
    <xf numFmtId="0" fontId="2" fillId="0" borderId="14" xfId="0" applyFont="1" applyBorder="1" applyAlignment="1">
      <alignment/>
    </xf>
    <xf numFmtId="0" fontId="0" fillId="0" borderId="15" xfId="0" applyBorder="1" applyAlignment="1">
      <alignment horizontal="right"/>
    </xf>
    <xf numFmtId="0" fontId="0" fillId="0" borderId="14" xfId="0" applyBorder="1" applyAlignment="1">
      <alignment horizontal="right"/>
    </xf>
    <xf numFmtId="0" fontId="0" fillId="0" borderId="15" xfId="0" applyBorder="1" applyAlignment="1">
      <alignment/>
    </xf>
    <xf numFmtId="0" fontId="0" fillId="0" borderId="14" xfId="0" applyBorder="1" applyAlignment="1">
      <alignment/>
    </xf>
    <xf numFmtId="164" fontId="0" fillId="0" borderId="16" xfId="0" applyNumberFormat="1" applyFill="1" applyBorder="1" applyAlignment="1">
      <alignment/>
    </xf>
    <xf numFmtId="0" fontId="2" fillId="0" borderId="0" xfId="0"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Fill="1" applyBorder="1" applyAlignment="1">
      <alignment horizontal="right"/>
    </xf>
    <xf numFmtId="164" fontId="2" fillId="0" borderId="15" xfId="0" applyNumberFormat="1" applyFont="1" applyFill="1" applyBorder="1" applyAlignment="1">
      <alignment horizontal="right"/>
    </xf>
    <xf numFmtId="0" fontId="2" fillId="0" borderId="17" xfId="0" applyFont="1" applyBorder="1" applyAlignment="1">
      <alignment/>
    </xf>
    <xf numFmtId="164" fontId="0" fillId="0" borderId="15" xfId="0" applyNumberForma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2" fillId="0" borderId="0" xfId="0" applyFont="1" applyBorder="1" applyAlignment="1">
      <alignment horizontal="center"/>
    </xf>
    <xf numFmtId="0" fontId="0" fillId="0" borderId="18" xfId="0" applyBorder="1" applyAlignment="1">
      <alignment/>
    </xf>
    <xf numFmtId="0" fontId="42" fillId="0" borderId="0" xfId="0" applyFont="1" applyAlignment="1">
      <alignment/>
    </xf>
    <xf numFmtId="0" fontId="42" fillId="0" borderId="0" xfId="0" applyFont="1" applyBorder="1" applyAlignment="1">
      <alignment/>
    </xf>
    <xf numFmtId="0" fontId="42" fillId="0" borderId="0" xfId="0" applyFont="1" applyBorder="1" applyAlignment="1">
      <alignment horizontal="right"/>
    </xf>
    <xf numFmtId="0" fontId="2" fillId="0" borderId="0" xfId="0" applyFont="1" applyFill="1" applyBorder="1" applyAlignment="1">
      <alignment/>
    </xf>
    <xf numFmtId="0" fontId="42" fillId="0" borderId="0" xfId="0" applyFont="1" applyFill="1" applyBorder="1" applyAlignment="1">
      <alignment/>
    </xf>
    <xf numFmtId="164" fontId="0" fillId="0" borderId="16" xfId="0" applyNumberFormat="1" applyBorder="1" applyAlignment="1">
      <alignment horizontal="right"/>
    </xf>
    <xf numFmtId="164" fontId="0" fillId="0" borderId="0" xfId="0" applyNumberFormat="1" applyBorder="1" applyAlignment="1">
      <alignment horizontal="right"/>
    </xf>
    <xf numFmtId="164" fontId="0" fillId="0" borderId="0" xfId="0" applyNumberFormat="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64" fontId="0" fillId="0" borderId="16" xfId="0" applyNumberFormat="1" applyFill="1" applyBorder="1" applyAlignment="1">
      <alignment horizontal="right"/>
    </xf>
    <xf numFmtId="164" fontId="0" fillId="0" borderId="15" xfId="0" applyNumberFormat="1" applyBorder="1" applyAlignment="1">
      <alignment horizontal="right"/>
    </xf>
    <xf numFmtId="164" fontId="0" fillId="0" borderId="14" xfId="0" applyNumberFormat="1" applyFill="1" applyBorder="1" applyAlignment="1">
      <alignment horizontal="right"/>
    </xf>
    <xf numFmtId="164" fontId="0" fillId="0" borderId="15" xfId="0" applyNumberFormat="1" applyFill="1" applyBorder="1" applyAlignment="1">
      <alignment horizontal="right"/>
    </xf>
    <xf numFmtId="3" fontId="0" fillId="0" borderId="0" xfId="0" applyNumberFormat="1" applyBorder="1" applyAlignment="1">
      <alignment/>
    </xf>
    <xf numFmtId="3" fontId="0" fillId="0" borderId="0" xfId="0" applyNumberFormat="1" applyFill="1" applyAlignment="1">
      <alignment/>
    </xf>
    <xf numFmtId="3" fontId="0" fillId="0" borderId="0" xfId="0" applyNumberFormat="1" applyFill="1" applyBorder="1" applyAlignment="1">
      <alignment/>
    </xf>
    <xf numFmtId="3" fontId="0" fillId="0" borderId="19" xfId="0" applyNumberFormat="1" applyBorder="1" applyAlignment="1">
      <alignment/>
    </xf>
    <xf numFmtId="0" fontId="0" fillId="0" borderId="20" xfId="0" applyBorder="1" applyAlignment="1">
      <alignment horizontal="center"/>
    </xf>
    <xf numFmtId="3" fontId="0" fillId="0" borderId="18" xfId="0" applyNumberFormat="1" applyFill="1" applyBorder="1" applyAlignment="1">
      <alignment/>
    </xf>
    <xf numFmtId="0" fontId="42" fillId="0" borderId="0" xfId="0" applyFont="1" applyBorder="1" applyAlignment="1">
      <alignment horizontal="center"/>
    </xf>
    <xf numFmtId="0" fontId="0" fillId="0" borderId="21" xfId="0" applyBorder="1" applyAlignment="1">
      <alignment/>
    </xf>
    <xf numFmtId="0" fontId="0" fillId="0" borderId="21" xfId="0" applyBorder="1" applyAlignment="1">
      <alignment horizontal="center" wrapText="1"/>
    </xf>
    <xf numFmtId="0" fontId="0" fillId="0" borderId="21" xfId="0" applyBorder="1" applyAlignment="1">
      <alignment wrapText="1"/>
    </xf>
    <xf numFmtId="0" fontId="0" fillId="0" borderId="21" xfId="0" applyBorder="1" applyAlignment="1">
      <alignment horizontal="right"/>
    </xf>
    <xf numFmtId="0" fontId="0" fillId="0" borderId="21" xfId="0" applyBorder="1" applyAlignment="1">
      <alignment horizontal="center"/>
    </xf>
    <xf numFmtId="0" fontId="0" fillId="0" borderId="22" xfId="0" applyBorder="1" applyAlignment="1">
      <alignment horizontal="center"/>
    </xf>
    <xf numFmtId="164" fontId="42" fillId="0" borderId="16" xfId="0" applyNumberFormat="1" applyFont="1" applyFill="1" applyBorder="1" applyAlignment="1">
      <alignment/>
    </xf>
    <xf numFmtId="164" fontId="42" fillId="0" borderId="15" xfId="0" applyNumberFormat="1" applyFont="1" applyFill="1" applyBorder="1" applyAlignment="1">
      <alignment/>
    </xf>
    <xf numFmtId="0" fontId="42" fillId="0" borderId="0" xfId="0" applyFont="1" applyFill="1" applyAlignment="1">
      <alignment/>
    </xf>
    <xf numFmtId="164" fontId="0" fillId="0" borderId="18" xfId="0" applyNumberFormat="1" applyBorder="1" applyAlignment="1">
      <alignment horizontal="right"/>
    </xf>
    <xf numFmtId="164" fontId="0" fillId="0" borderId="18" xfId="0" applyNumberFormat="1" applyFill="1" applyBorder="1" applyAlignment="1">
      <alignment horizontal="right"/>
    </xf>
    <xf numFmtId="164" fontId="2" fillId="0" borderId="23" xfId="0" applyNumberFormat="1" applyFont="1" applyFill="1" applyBorder="1" applyAlignment="1">
      <alignment horizontal="right"/>
    </xf>
    <xf numFmtId="164" fontId="0" fillId="0" borderId="23" xfId="0" applyNumberFormat="1" applyFill="1" applyBorder="1" applyAlignment="1">
      <alignment horizontal="right"/>
    </xf>
    <xf numFmtId="0" fontId="0" fillId="0" borderId="24" xfId="0" applyBorder="1" applyAlignment="1">
      <alignment horizontal="center"/>
    </xf>
    <xf numFmtId="0" fontId="0" fillId="0" borderId="25" xfId="0" applyBorder="1" applyAlignment="1">
      <alignment/>
    </xf>
    <xf numFmtId="3" fontId="0" fillId="0" borderId="19" xfId="0" applyNumberFormat="1" applyFill="1" applyBorder="1" applyAlignment="1">
      <alignment/>
    </xf>
    <xf numFmtId="0" fontId="0" fillId="0" borderId="26" xfId="0" applyBorder="1" applyAlignment="1">
      <alignment horizontal="right" wrapText="1"/>
    </xf>
    <xf numFmtId="0" fontId="2" fillId="0" borderId="0" xfId="0" applyFont="1" applyBorder="1" applyAlignment="1">
      <alignment/>
    </xf>
    <xf numFmtId="164" fontId="42" fillId="0" borderId="0" xfId="0" applyNumberFormat="1" applyFont="1" applyFill="1" applyBorder="1" applyAlignment="1">
      <alignment/>
    </xf>
    <xf numFmtId="164" fontId="2" fillId="0" borderId="0" xfId="0" applyNumberFormat="1" applyFont="1" applyFill="1" applyBorder="1" applyAlignment="1">
      <alignment horizontal="right"/>
    </xf>
    <xf numFmtId="0" fontId="42" fillId="0" borderId="0" xfId="0" applyFont="1"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42" fillId="0" borderId="28" xfId="0" applyFont="1" applyFill="1" applyBorder="1" applyAlignment="1">
      <alignment horizontal="center" wrapText="1"/>
    </xf>
    <xf numFmtId="0" fontId="42" fillId="0" borderId="29" xfId="0" applyFont="1" applyFill="1" applyBorder="1" applyAlignment="1">
      <alignment horizontal="center" wrapText="1"/>
    </xf>
    <xf numFmtId="0" fontId="2" fillId="0" borderId="30" xfId="0" applyFont="1" applyFill="1" applyBorder="1" applyAlignment="1">
      <alignment/>
    </xf>
    <xf numFmtId="0" fontId="46" fillId="0" borderId="0" xfId="0" applyFont="1" applyAlignment="1">
      <alignment/>
    </xf>
    <xf numFmtId="0" fontId="42" fillId="0" borderId="0" xfId="0" applyFont="1" applyBorder="1" applyAlignment="1">
      <alignment horizontal="center"/>
    </xf>
    <xf numFmtId="0" fontId="0" fillId="0" borderId="31" xfId="0" applyBorder="1" applyAlignment="1">
      <alignment horizontal="center"/>
    </xf>
    <xf numFmtId="0" fontId="0" fillId="0" borderId="21" xfId="0" applyBorder="1" applyAlignment="1">
      <alignment horizontal="center"/>
    </xf>
    <xf numFmtId="0" fontId="0" fillId="0" borderId="21" xfId="0" applyBorder="1" applyAlignment="1">
      <alignment horizontal="right" indent="2"/>
    </xf>
    <xf numFmtId="0" fontId="0" fillId="0" borderId="32" xfId="0" applyBorder="1" applyAlignment="1">
      <alignment horizontal="right"/>
    </xf>
    <xf numFmtId="0" fontId="0" fillId="0" borderId="33" xfId="0" applyBorder="1" applyAlignment="1">
      <alignment horizontal="center"/>
    </xf>
    <xf numFmtId="0" fontId="0" fillId="0" borderId="34" xfId="0" applyBorder="1" applyAlignment="1">
      <alignment horizontal="right"/>
    </xf>
    <xf numFmtId="0" fontId="0" fillId="0" borderId="33" xfId="0" applyBorder="1" applyAlignment="1">
      <alignment horizontal="center" wrapText="1"/>
    </xf>
    <xf numFmtId="0" fontId="0" fillId="0" borderId="35" xfId="0" applyBorder="1" applyAlignment="1">
      <alignment horizontal="right" wrapText="1"/>
    </xf>
    <xf numFmtId="0" fontId="0" fillId="0" borderId="33" xfId="0" applyBorder="1" applyAlignment="1">
      <alignment horizontal="right" indent="2"/>
    </xf>
    <xf numFmtId="0" fontId="0" fillId="0" borderId="32" xfId="0" applyBorder="1" applyAlignment="1">
      <alignment horizontal="center" wrapText="1"/>
    </xf>
    <xf numFmtId="0" fontId="0" fillId="0" borderId="32" xfId="0" applyBorder="1" applyAlignment="1">
      <alignment/>
    </xf>
    <xf numFmtId="0" fontId="0" fillId="0" borderId="32" xfId="0" applyBorder="1" applyAlignment="1">
      <alignment horizontal="right" indent="2"/>
    </xf>
    <xf numFmtId="0" fontId="0" fillId="0" borderId="31" xfId="0" applyBorder="1" applyAlignment="1">
      <alignment horizontal="right"/>
    </xf>
    <xf numFmtId="0" fontId="0" fillId="0" borderId="33" xfId="0" applyBorder="1" applyAlignment="1">
      <alignment horizontal="right"/>
    </xf>
    <xf numFmtId="164" fontId="0" fillId="0" borderId="32" xfId="0" applyNumberFormat="1" applyBorder="1" applyAlignment="1">
      <alignment/>
    </xf>
    <xf numFmtId="164" fontId="0" fillId="0" borderId="21" xfId="0" applyNumberFormat="1" applyBorder="1" applyAlignment="1">
      <alignment/>
    </xf>
    <xf numFmtId="164" fontId="0" fillId="0" borderId="31" xfId="0" applyNumberFormat="1" applyBorder="1" applyAlignment="1">
      <alignment/>
    </xf>
    <xf numFmtId="164" fontId="0" fillId="0" borderId="34" xfId="0" applyNumberFormat="1" applyBorder="1" applyAlignment="1">
      <alignment/>
    </xf>
    <xf numFmtId="164" fontId="0" fillId="0" borderId="33" xfId="0" applyNumberFormat="1" applyBorder="1" applyAlignment="1">
      <alignment/>
    </xf>
    <xf numFmtId="164" fontId="42" fillId="0" borderId="36" xfId="0" applyNumberFormat="1" applyFont="1" applyBorder="1" applyAlignment="1">
      <alignment/>
    </xf>
    <xf numFmtId="164" fontId="42" fillId="0" borderId="37" xfId="0" applyNumberFormat="1" applyFont="1" applyBorder="1" applyAlignment="1">
      <alignment/>
    </xf>
    <xf numFmtId="164" fontId="42" fillId="0" borderId="38" xfId="0" applyNumberFormat="1" applyFont="1" applyBorder="1" applyAlignment="1">
      <alignment/>
    </xf>
    <xf numFmtId="164" fontId="42" fillId="0" borderId="39" xfId="0" applyNumberFormat="1" applyFont="1" applyBorder="1" applyAlignment="1">
      <alignment/>
    </xf>
    <xf numFmtId="164" fontId="42" fillId="0" borderId="40" xfId="0" applyNumberFormat="1" applyFont="1" applyBorder="1" applyAlignment="1">
      <alignment/>
    </xf>
    <xf numFmtId="0" fontId="42" fillId="0" borderId="41" xfId="0" applyFont="1" applyFill="1" applyBorder="1" applyAlignment="1">
      <alignment horizontal="right"/>
    </xf>
    <xf numFmtId="0" fontId="0" fillId="0" borderId="32" xfId="0" applyBorder="1" applyAlignment="1">
      <alignment wrapText="1"/>
    </xf>
    <xf numFmtId="0" fontId="0" fillId="0" borderId="31" xfId="0" applyBorder="1" applyAlignment="1">
      <alignment horizontal="center" wrapText="1"/>
    </xf>
    <xf numFmtId="0" fontId="0" fillId="0" borderId="34" xfId="0" applyBorder="1" applyAlignment="1">
      <alignment horizontal="center" wrapText="1"/>
    </xf>
    <xf numFmtId="0" fontId="42" fillId="0" borderId="42" xfId="0" applyFont="1" applyBorder="1" applyAlignment="1">
      <alignment/>
    </xf>
    <xf numFmtId="0" fontId="42" fillId="0" borderId="41" xfId="0" applyFont="1" applyBorder="1" applyAlignment="1">
      <alignment horizontal="right"/>
    </xf>
    <xf numFmtId="0" fontId="42" fillId="0" borderId="0" xfId="0" applyFont="1" applyBorder="1" applyAlignment="1">
      <alignment/>
    </xf>
    <xf numFmtId="0" fontId="0" fillId="0" borderId="31" xfId="0" applyBorder="1" applyAlignment="1">
      <alignment horizontal="right" indent="2"/>
    </xf>
    <xf numFmtId="0" fontId="0" fillId="0" borderId="21" xfId="0" applyFont="1" applyBorder="1" applyAlignment="1">
      <alignment horizontal="center" wrapText="1"/>
    </xf>
    <xf numFmtId="0" fontId="0" fillId="0" borderId="31" xfId="0" applyFont="1" applyBorder="1" applyAlignment="1">
      <alignment horizontal="right"/>
    </xf>
    <xf numFmtId="0" fontId="42" fillId="0" borderId="42" xfId="0" applyFont="1" applyFill="1" applyBorder="1" applyAlignment="1">
      <alignment/>
    </xf>
    <xf numFmtId="0" fontId="42" fillId="0" borderId="42" xfId="0" applyFont="1" applyFill="1" applyBorder="1" applyAlignment="1">
      <alignment horizontal="right"/>
    </xf>
    <xf numFmtId="0" fontId="0" fillId="0" borderId="32" xfId="0" applyFill="1" applyBorder="1" applyAlignment="1">
      <alignment horizontal="right" indent="2"/>
    </xf>
    <xf numFmtId="0" fontId="0" fillId="0" borderId="21" xfId="0" applyFill="1" applyBorder="1" applyAlignment="1">
      <alignment horizontal="right" indent="2"/>
    </xf>
    <xf numFmtId="0" fontId="0" fillId="0" borderId="31" xfId="0" applyFill="1" applyBorder="1" applyAlignment="1">
      <alignment horizontal="right" indent="2"/>
    </xf>
    <xf numFmtId="0" fontId="0" fillId="0" borderId="43" xfId="0" applyBorder="1" applyAlignment="1">
      <alignment horizontal="right"/>
    </xf>
    <xf numFmtId="0" fontId="42" fillId="0" borderId="42" xfId="0" applyFont="1" applyBorder="1" applyAlignment="1">
      <alignment horizontal="right"/>
    </xf>
    <xf numFmtId="0" fontId="0" fillId="0" borderId="32" xfId="0" applyFont="1" applyBorder="1" applyAlignment="1">
      <alignment horizontal="center" wrapText="1"/>
    </xf>
    <xf numFmtId="0" fontId="0" fillId="0" borderId="34" xfId="0" applyFont="1" applyBorder="1" applyAlignment="1">
      <alignment horizontal="center" wrapText="1"/>
    </xf>
    <xf numFmtId="0" fontId="0" fillId="0" borderId="33" xfId="0" applyFont="1" applyBorder="1" applyAlignment="1">
      <alignment horizontal="right"/>
    </xf>
    <xf numFmtId="0" fontId="0" fillId="0" borderId="31" xfId="0" applyBorder="1" applyAlignment="1">
      <alignment horizontal="right" wrapText="1"/>
    </xf>
    <xf numFmtId="164" fontId="0" fillId="0" borderId="34" xfId="0" applyNumberFormat="1" applyFill="1" applyBorder="1" applyAlignment="1">
      <alignment/>
    </xf>
    <xf numFmtId="164" fontId="0" fillId="0" borderId="21" xfId="0" applyNumberFormat="1" applyFill="1" applyBorder="1" applyAlignment="1">
      <alignment/>
    </xf>
    <xf numFmtId="164" fontId="0" fillId="0" borderId="33" xfId="0" applyNumberFormat="1" applyFill="1" applyBorder="1" applyAlignment="1">
      <alignment/>
    </xf>
    <xf numFmtId="164" fontId="0" fillId="0" borderId="32" xfId="0" applyNumberFormat="1" applyFill="1" applyBorder="1" applyAlignment="1">
      <alignment/>
    </xf>
    <xf numFmtId="164" fontId="0" fillId="0" borderId="31" xfId="0" applyNumberFormat="1" applyFill="1" applyBorder="1" applyAlignment="1">
      <alignment/>
    </xf>
    <xf numFmtId="164" fontId="42" fillId="0" borderId="39" xfId="0" applyNumberFormat="1" applyFont="1" applyFill="1" applyBorder="1" applyAlignment="1">
      <alignment horizontal="right"/>
    </xf>
    <xf numFmtId="164" fontId="42" fillId="0" borderId="37" xfId="0" applyNumberFormat="1" applyFont="1" applyFill="1" applyBorder="1" applyAlignment="1">
      <alignment horizontal="right"/>
    </xf>
    <xf numFmtId="164" fontId="42" fillId="0" borderId="40" xfId="0" applyNumberFormat="1" applyFont="1" applyFill="1" applyBorder="1" applyAlignment="1">
      <alignment horizontal="right"/>
    </xf>
    <xf numFmtId="164" fontId="42" fillId="0" borderId="36" xfId="0" applyNumberFormat="1" applyFont="1" applyFill="1" applyBorder="1" applyAlignment="1">
      <alignment horizontal="right"/>
    </xf>
    <xf numFmtId="164" fontId="42" fillId="0" borderId="38" xfId="0" applyNumberFormat="1" applyFont="1" applyFill="1" applyBorder="1" applyAlignment="1">
      <alignment horizontal="right"/>
    </xf>
    <xf numFmtId="0" fontId="4" fillId="0" borderId="0" xfId="0" applyFont="1" applyFill="1" applyBorder="1" applyAlignment="1">
      <alignment/>
    </xf>
    <xf numFmtId="2" fontId="0" fillId="0" borderId="26" xfId="0" applyNumberFormat="1" applyBorder="1" applyAlignment="1">
      <alignment/>
    </xf>
    <xf numFmtId="2" fontId="0" fillId="0" borderId="31" xfId="0" applyNumberFormat="1" applyBorder="1" applyAlignment="1">
      <alignment/>
    </xf>
    <xf numFmtId="2" fontId="0" fillId="0" borderId="21" xfId="0" applyNumberFormat="1" applyBorder="1" applyAlignment="1">
      <alignment/>
    </xf>
    <xf numFmtId="2" fontId="0" fillId="0" borderId="32" xfId="0" applyNumberFormat="1" applyBorder="1" applyAlignment="1">
      <alignment/>
    </xf>
    <xf numFmtId="2" fontId="42" fillId="0" borderId="42" xfId="0" applyNumberFormat="1" applyFont="1" applyBorder="1" applyAlignment="1">
      <alignment/>
    </xf>
    <xf numFmtId="2" fontId="42" fillId="0" borderId="38" xfId="0" applyNumberFormat="1" applyFont="1" applyBorder="1" applyAlignment="1">
      <alignment/>
    </xf>
    <xf numFmtId="2" fontId="42" fillId="0" borderId="37" xfId="0" applyNumberFormat="1" applyFont="1" applyBorder="1" applyAlignment="1">
      <alignment/>
    </xf>
    <xf numFmtId="2" fontId="42" fillId="0" borderId="36" xfId="0" applyNumberFormat="1" applyFont="1" applyBorder="1" applyAlignment="1">
      <alignment/>
    </xf>
    <xf numFmtId="2" fontId="0" fillId="0" borderId="0" xfId="0" applyNumberFormat="1" applyFill="1" applyBorder="1" applyAlignment="1">
      <alignment/>
    </xf>
    <xf numFmtId="2" fontId="0" fillId="0" borderId="44" xfId="0" applyNumberFormat="1" applyBorder="1" applyAlignment="1">
      <alignment/>
    </xf>
    <xf numFmtId="2" fontId="0" fillId="0" borderId="35" xfId="0" applyNumberFormat="1" applyBorder="1" applyAlignment="1">
      <alignment/>
    </xf>
    <xf numFmtId="2" fontId="0" fillId="0" borderId="34" xfId="0" applyNumberFormat="1" applyBorder="1" applyAlignment="1">
      <alignment/>
    </xf>
    <xf numFmtId="2" fontId="0" fillId="0" borderId="33" xfId="0" applyNumberFormat="1" applyBorder="1" applyAlignment="1">
      <alignment/>
    </xf>
    <xf numFmtId="2" fontId="42" fillId="0" borderId="39" xfId="0" applyNumberFormat="1" applyFont="1" applyBorder="1" applyAlignment="1">
      <alignment/>
    </xf>
    <xf numFmtId="2" fontId="42" fillId="0" borderId="40" xfId="0" applyNumberFormat="1" applyFont="1" applyBorder="1" applyAlignment="1">
      <alignment/>
    </xf>
    <xf numFmtId="2" fontId="42" fillId="0" borderId="45" xfId="0" applyNumberFormat="1" applyFont="1" applyBorder="1" applyAlignment="1">
      <alignment/>
    </xf>
    <xf numFmtId="2" fontId="0" fillId="0" borderId="34" xfId="0" applyNumberFormat="1" applyFill="1" applyBorder="1" applyAlignment="1">
      <alignment/>
    </xf>
    <xf numFmtId="2" fontId="0" fillId="0" borderId="21" xfId="0" applyNumberFormat="1" applyFill="1" applyBorder="1" applyAlignment="1">
      <alignment/>
    </xf>
    <xf numFmtId="2" fontId="0" fillId="0" borderId="33" xfId="0" applyNumberFormat="1" applyFill="1" applyBorder="1" applyAlignment="1">
      <alignment/>
    </xf>
    <xf numFmtId="2" fontId="0" fillId="0" borderId="32" xfId="0" applyNumberFormat="1" applyFill="1" applyBorder="1" applyAlignment="1">
      <alignment/>
    </xf>
    <xf numFmtId="2" fontId="0" fillId="0" borderId="31" xfId="0" applyNumberFormat="1" applyFill="1" applyBorder="1" applyAlignment="1">
      <alignment/>
    </xf>
    <xf numFmtId="2" fontId="42" fillId="0" borderId="39" xfId="0" applyNumberFormat="1" applyFont="1" applyFill="1" applyBorder="1" applyAlignment="1">
      <alignment/>
    </xf>
    <xf numFmtId="2" fontId="42" fillId="0" borderId="37" xfId="0" applyNumberFormat="1" applyFont="1" applyFill="1" applyBorder="1" applyAlignment="1">
      <alignment/>
    </xf>
    <xf numFmtId="2" fontId="42" fillId="0" borderId="40" xfId="0" applyNumberFormat="1" applyFont="1" applyFill="1" applyBorder="1" applyAlignment="1">
      <alignment/>
    </xf>
    <xf numFmtId="2" fontId="42" fillId="0" borderId="36" xfId="0" applyNumberFormat="1" applyFont="1" applyFill="1" applyBorder="1" applyAlignment="1">
      <alignment/>
    </xf>
    <xf numFmtId="2" fontId="42" fillId="0" borderId="38" xfId="0" applyNumberFormat="1" applyFont="1" applyFill="1" applyBorder="1" applyAlignment="1">
      <alignment/>
    </xf>
    <xf numFmtId="0" fontId="2" fillId="0" borderId="0" xfId="0" applyFont="1" applyFill="1" applyBorder="1" applyAlignment="1">
      <alignment/>
    </xf>
    <xf numFmtId="0" fontId="47" fillId="0" borderId="0" xfId="0" applyFont="1" applyFill="1" applyAlignment="1">
      <alignment/>
    </xf>
    <xf numFmtId="0" fontId="48" fillId="0" borderId="0" xfId="0" applyFont="1" applyFill="1" applyAlignment="1">
      <alignment/>
    </xf>
    <xf numFmtId="0" fontId="2" fillId="0" borderId="10" xfId="0" applyFont="1" applyFill="1" applyBorder="1" applyAlignment="1">
      <alignment/>
    </xf>
    <xf numFmtId="0" fontId="2" fillId="0" borderId="0" xfId="0" applyFont="1" applyFill="1" applyBorder="1" applyAlignment="1">
      <alignment horizontal="center"/>
    </xf>
    <xf numFmtId="0" fontId="2" fillId="0" borderId="46" xfId="0" applyFont="1" applyFill="1" applyBorder="1" applyAlignment="1">
      <alignment/>
    </xf>
    <xf numFmtId="0" fontId="0" fillId="0" borderId="10" xfId="0" applyFill="1" applyBorder="1" applyAlignment="1">
      <alignment/>
    </xf>
    <xf numFmtId="0" fontId="2" fillId="0" borderId="14" xfId="0" applyFont="1" applyFill="1" applyBorder="1" applyAlignment="1">
      <alignment/>
    </xf>
    <xf numFmtId="0" fontId="0" fillId="0" borderId="15" xfId="0" applyFill="1" applyBorder="1" applyAlignment="1">
      <alignment horizontal="right"/>
    </xf>
    <xf numFmtId="0" fontId="42" fillId="0" borderId="15" xfId="0" applyFont="1" applyFill="1" applyBorder="1" applyAlignment="1">
      <alignment/>
    </xf>
    <xf numFmtId="0" fontId="0" fillId="0" borderId="15" xfId="0" applyFill="1" applyBorder="1" applyAlignment="1">
      <alignment/>
    </xf>
    <xf numFmtId="0" fontId="42" fillId="0" borderId="16" xfId="0" applyFont="1" applyFill="1" applyBorder="1" applyAlignment="1">
      <alignment/>
    </xf>
    <xf numFmtId="0" fontId="2" fillId="0" borderId="23" xfId="0" applyFont="1" applyFill="1" applyBorder="1" applyAlignment="1">
      <alignment/>
    </xf>
    <xf numFmtId="0" fontId="0" fillId="0" borderId="14" xfId="0" applyFill="1" applyBorder="1" applyAlignment="1">
      <alignment horizontal="right"/>
    </xf>
    <xf numFmtId="0" fontId="42" fillId="0" borderId="15" xfId="0" applyFont="1" applyFill="1" applyBorder="1" applyAlignment="1">
      <alignment horizontal="right"/>
    </xf>
    <xf numFmtId="0" fontId="0" fillId="0" borderId="18" xfId="0" applyFill="1" applyBorder="1" applyAlignment="1">
      <alignment/>
    </xf>
    <xf numFmtId="164" fontId="0" fillId="0" borderId="0" xfId="0" applyNumberFormat="1" applyFill="1" applyBorder="1" applyAlignment="1">
      <alignment/>
    </xf>
    <xf numFmtId="0" fontId="2" fillId="0" borderId="0" xfId="0" applyFont="1" applyFill="1" applyBorder="1" applyAlignment="1">
      <alignment horizontal="right"/>
    </xf>
    <xf numFmtId="0" fontId="2" fillId="0" borderId="18" xfId="0" applyFont="1" applyFill="1" applyBorder="1" applyAlignment="1">
      <alignment horizontal="right"/>
    </xf>
    <xf numFmtId="0" fontId="2" fillId="0" borderId="18" xfId="0" applyFont="1" applyFill="1" applyBorder="1" applyAlignment="1">
      <alignment/>
    </xf>
    <xf numFmtId="0" fontId="2" fillId="0" borderId="17" xfId="0" applyFont="1" applyFill="1" applyBorder="1" applyAlignment="1">
      <alignment/>
    </xf>
    <xf numFmtId="164" fontId="0" fillId="0" borderId="14" xfId="0" applyNumberFormat="1" applyFill="1" applyBorder="1" applyAlignment="1">
      <alignment/>
    </xf>
    <xf numFmtId="0" fontId="48" fillId="0" borderId="0" xfId="0" applyFont="1" applyFill="1" applyBorder="1" applyAlignment="1">
      <alignment/>
    </xf>
    <xf numFmtId="0" fontId="49" fillId="0" borderId="0" xfId="0" applyFont="1" applyFill="1" applyBorder="1" applyAlignment="1">
      <alignment horizontal="left"/>
    </xf>
    <xf numFmtId="0" fontId="25" fillId="0" borderId="0" xfId="0" applyFont="1" applyFill="1" applyBorder="1" applyAlignment="1">
      <alignment horizontal="left"/>
    </xf>
    <xf numFmtId="3" fontId="0" fillId="0" borderId="16" xfId="0" applyNumberFormat="1" applyFill="1" applyBorder="1" applyAlignment="1">
      <alignment/>
    </xf>
    <xf numFmtId="3" fontId="0" fillId="0" borderId="16" xfId="0" applyNumberFormat="1" applyFill="1" applyBorder="1" applyAlignment="1">
      <alignment horizontal="right"/>
    </xf>
    <xf numFmtId="3" fontId="0" fillId="0" borderId="0" xfId="0" applyNumberFormat="1" applyFill="1" applyBorder="1" applyAlignment="1">
      <alignment horizontal="right"/>
    </xf>
    <xf numFmtId="164" fontId="0" fillId="0" borderId="0" xfId="0" applyNumberFormat="1" applyFill="1" applyAlignment="1">
      <alignment/>
    </xf>
    <xf numFmtId="164" fontId="0" fillId="0" borderId="44" xfId="0" applyNumberFormat="1" applyBorder="1" applyAlignment="1">
      <alignment/>
    </xf>
    <xf numFmtId="164" fontId="0" fillId="0" borderId="26" xfId="0" applyNumberFormat="1" applyBorder="1" applyAlignment="1">
      <alignment/>
    </xf>
    <xf numFmtId="164" fontId="42" fillId="0" borderId="45" xfId="0" applyNumberFormat="1" applyFont="1" applyBorder="1" applyAlignment="1">
      <alignment/>
    </xf>
    <xf numFmtId="164" fontId="42" fillId="0" borderId="42" xfId="0" applyNumberFormat="1" applyFont="1" applyBorder="1" applyAlignment="1">
      <alignment/>
    </xf>
    <xf numFmtId="0" fontId="48" fillId="0" borderId="0" xfId="0" applyFont="1" applyBorder="1" applyAlignment="1">
      <alignment/>
    </xf>
    <xf numFmtId="164" fontId="0" fillId="0" borderId="0" xfId="0" applyNumberFormat="1" applyAlignment="1">
      <alignment/>
    </xf>
    <xf numFmtId="0" fontId="0" fillId="0" borderId="31" xfId="0" applyBorder="1" applyAlignment="1">
      <alignment horizontal="center"/>
    </xf>
    <xf numFmtId="0" fontId="50" fillId="0" borderId="0" xfId="0" applyFont="1" applyAlignment="1">
      <alignment/>
    </xf>
    <xf numFmtId="0" fontId="51" fillId="0" borderId="0" xfId="0" applyFont="1" applyAlignment="1">
      <alignment/>
    </xf>
    <xf numFmtId="0" fontId="51" fillId="0" borderId="0" xfId="0" applyFont="1" applyFill="1" applyBorder="1" applyAlignment="1">
      <alignment/>
    </xf>
    <xf numFmtId="0" fontId="45" fillId="0" borderId="0" xfId="0" applyFont="1" applyFill="1" applyAlignment="1">
      <alignment/>
    </xf>
    <xf numFmtId="0" fontId="52" fillId="0" borderId="0" xfId="0" applyFont="1" applyFill="1" applyAlignment="1">
      <alignment/>
    </xf>
    <xf numFmtId="0" fontId="45" fillId="0" borderId="0" xfId="0" applyFont="1" applyAlignment="1">
      <alignment/>
    </xf>
    <xf numFmtId="0" fontId="51" fillId="0" borderId="0" xfId="0" applyFont="1" applyBorder="1" applyAlignment="1">
      <alignment/>
    </xf>
    <xf numFmtId="0" fontId="0" fillId="0" borderId="47" xfId="0" applyBorder="1" applyAlignment="1">
      <alignment horizontal="center" wrapText="1"/>
    </xf>
    <xf numFmtId="0" fontId="0" fillId="0" borderId="22" xfId="0" applyBorder="1" applyAlignment="1">
      <alignment horizontal="center" wrapText="1"/>
    </xf>
    <xf numFmtId="0" fontId="2" fillId="0" borderId="0" xfId="0" applyFont="1" applyBorder="1" applyAlignment="1">
      <alignment horizontal="center"/>
    </xf>
    <xf numFmtId="0" fontId="0" fillId="0" borderId="47" xfId="0" applyBorder="1" applyAlignment="1">
      <alignment horizontal="center"/>
    </xf>
    <xf numFmtId="0" fontId="0" fillId="0" borderId="22" xfId="0" applyBorder="1" applyAlignment="1">
      <alignment horizontal="center"/>
    </xf>
    <xf numFmtId="0" fontId="0" fillId="0" borderId="48" xfId="0" applyBorder="1" applyAlignment="1">
      <alignment horizontal="center"/>
    </xf>
    <xf numFmtId="0" fontId="51" fillId="0" borderId="0" xfId="0" applyFont="1" applyBorder="1" applyAlignment="1">
      <alignment horizontal="center"/>
    </xf>
    <xf numFmtId="0" fontId="51" fillId="0" borderId="0" xfId="0" applyFont="1" applyFill="1" applyBorder="1" applyAlignment="1">
      <alignment horizontal="center"/>
    </xf>
    <xf numFmtId="0" fontId="2" fillId="0" borderId="0" xfId="0" applyFont="1" applyFill="1" applyBorder="1" applyAlignment="1">
      <alignment horizontal="center"/>
    </xf>
    <xf numFmtId="0" fontId="2" fillId="0" borderId="49" xfId="0" applyFont="1" applyFill="1" applyBorder="1" applyAlignment="1">
      <alignment horizontal="center"/>
    </xf>
    <xf numFmtId="0" fontId="2" fillId="0" borderId="50" xfId="0" applyFont="1" applyFill="1" applyBorder="1" applyAlignment="1">
      <alignment horizontal="center"/>
    </xf>
    <xf numFmtId="0" fontId="2" fillId="0" borderId="51" xfId="0" applyFont="1" applyFill="1" applyBorder="1" applyAlignment="1">
      <alignment horizontal="center"/>
    </xf>
    <xf numFmtId="0" fontId="2" fillId="0" borderId="52" xfId="0" applyFont="1" applyFill="1" applyBorder="1" applyAlignment="1">
      <alignment horizontal="center"/>
    </xf>
    <xf numFmtId="0" fontId="48" fillId="0" borderId="0" xfId="0" applyFont="1" applyFill="1" applyAlignment="1">
      <alignment horizontal="center"/>
    </xf>
    <xf numFmtId="0" fontId="42" fillId="0" borderId="0" xfId="0" applyFont="1" applyBorder="1" applyAlignment="1">
      <alignment horizontal="center"/>
    </xf>
    <xf numFmtId="0" fontId="42" fillId="0" borderId="53" xfId="0" applyFont="1" applyBorder="1" applyAlignment="1">
      <alignment horizontal="center"/>
    </xf>
    <xf numFmtId="0" fontId="42" fillId="0" borderId="54" xfId="0" applyFont="1" applyBorder="1" applyAlignment="1">
      <alignment horizontal="center"/>
    </xf>
    <xf numFmtId="0" fontId="0" fillId="0" borderId="26" xfId="0" applyBorder="1" applyAlignment="1">
      <alignment horizontal="center"/>
    </xf>
    <xf numFmtId="0" fontId="0" fillId="0" borderId="32" xfId="0" applyBorder="1" applyAlignment="1">
      <alignment horizontal="center"/>
    </xf>
    <xf numFmtId="0" fontId="0" fillId="0" borderId="31" xfId="0" applyBorder="1" applyAlignment="1">
      <alignment horizontal="center"/>
    </xf>
    <xf numFmtId="0" fontId="0" fillId="0" borderId="44" xfId="0" applyBorder="1" applyAlignment="1">
      <alignment horizontal="center"/>
    </xf>
    <xf numFmtId="0" fontId="0" fillId="0" borderId="53" xfId="0" applyBorder="1" applyAlignment="1">
      <alignment horizontal="center"/>
    </xf>
    <xf numFmtId="0" fontId="0" fillId="0" borderId="55" xfId="0" applyBorder="1" applyAlignment="1">
      <alignment horizontal="center"/>
    </xf>
    <xf numFmtId="0" fontId="0" fillId="0" borderId="54" xfId="0" applyBorder="1" applyAlignment="1">
      <alignment horizontal="center"/>
    </xf>
    <xf numFmtId="0" fontId="0" fillId="0" borderId="55" xfId="0" applyFont="1" applyBorder="1" applyAlignment="1">
      <alignment horizontal="center"/>
    </xf>
    <xf numFmtId="0" fontId="0" fillId="0" borderId="53" xfId="0" applyFont="1" applyBorder="1" applyAlignment="1">
      <alignment horizontal="center"/>
    </xf>
    <xf numFmtId="0" fontId="0" fillId="0" borderId="54"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xdr:rowOff>
    </xdr:from>
    <xdr:to>
      <xdr:col>12</xdr:col>
      <xdr:colOff>209550</xdr:colOff>
      <xdr:row>32</xdr:row>
      <xdr:rowOff>142875</xdr:rowOff>
    </xdr:to>
    <xdr:sp>
      <xdr:nvSpPr>
        <xdr:cNvPr id="1" name="Tekstvak 1"/>
        <xdr:cNvSpPr txBox="1">
          <a:spLocks noChangeArrowheads="1"/>
        </xdr:cNvSpPr>
      </xdr:nvSpPr>
      <xdr:spPr>
        <a:xfrm>
          <a:off x="85725" y="9525"/>
          <a:ext cx="7439025" cy="6229350"/>
        </a:xfrm>
        <a:prstGeom prst="rect">
          <a:avLst/>
        </a:prstGeom>
        <a:solidFill>
          <a:srgbClr val="F2F2F2"/>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Toelichting
</a:t>
          </a:r>
          <a:r>
            <a:rPr lang="en-US" cap="none" sz="1100" b="0" i="0" u="none" baseline="0">
              <a:solidFill>
                <a:srgbClr val="000000"/>
              </a:solidFill>
              <a:latin typeface="Calibri"/>
              <a:ea typeface="Calibri"/>
              <a:cs typeface="Calibri"/>
            </a:rPr>
            <a:t>Dit statistisch jaarboek is het vierde waarin gerapporteerd wordt over leerlingen die aantikken op een aantal socio-economische kenmerken (SES-kenmerken), meer bepaald over ‘Gezinstaal niet Nederlands’, ‘Laag opleidingsniveau van de moeder’ en ‘Schooltoelage’.  Met ‘aantikken’ of ‘aantikkers’ wordt bedoeld dat deze leerlingen op basis van een specifiek leerlingenkenmerk in aanmerking komen voor extra financiering.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Opleidingsniveau van de moeder
</a:t>
          </a:r>
          <a:r>
            <a:rPr lang="en-US" cap="none" sz="1100" b="0" i="0" u="none" baseline="0">
              <a:solidFill>
                <a:srgbClr val="000000"/>
              </a:solidFill>
              <a:latin typeface="Calibri"/>
              <a:ea typeface="Calibri"/>
              <a:cs typeface="Calibri"/>
            </a:rPr>
            <a:t>Een leerling tikt aan op dit kenmerk als de moeder maximaal lager secundair onderwijs afgewerkt heeft. Als het opleidingsniveau niet gekend is, tikt de leerling niet aan.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Gezinstaal
</a:t>
          </a:r>
          <a:r>
            <a:rPr lang="en-US" cap="none" sz="1100" b="0" i="0" u="none" baseline="0">
              <a:solidFill>
                <a:srgbClr val="000000"/>
              </a:solidFill>
              <a:latin typeface="Calibri"/>
              <a:ea typeface="Calibri"/>
              <a:cs typeface="Calibri"/>
            </a:rPr>
            <a:t>De gezinstaal is risicovol wanneer de gezinstaal niet overeenkomt met de onderwijstaal. We gaan er hierbij vanuit dat de onderwijstaal Nederlands is.
</a:t>
          </a:r>
          <a:r>
            <a:rPr lang="en-US" cap="none" sz="1100" b="0" i="0" u="none" baseline="0">
              <a:solidFill>
                <a:srgbClr val="000000"/>
              </a:solidFill>
              <a:latin typeface="Calibri"/>
              <a:ea typeface="Calibri"/>
              <a:cs typeface="Calibri"/>
            </a:rPr>
            <a:t>De taal die de leerling in het gezin spreekt is niet de onderwijstaal indien de leerling in het gezin met niemand of in een gezin met drie gezinsleden (de leerling niet meegerekend) met maximum één gezinslid de onderwijstaal spreekt. Broers en zussen worden als één gezinslid beschouwd.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Schooltoelage
</a:t>
          </a:r>
          <a:r>
            <a:rPr lang="en-US" cap="none" sz="1100" b="0" i="0" u="none" baseline="0">
              <a:solidFill>
                <a:srgbClr val="000000"/>
              </a:solidFill>
              <a:latin typeface="Calibri"/>
              <a:ea typeface="Calibri"/>
              <a:cs typeface="Calibri"/>
            </a:rPr>
            <a:t>De leerling tikt aan op dit kenmerk als hij/zij een schooltoelage gekregen heeft.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Scope van de gegevens
</a:t>
          </a:r>
          <a:r>
            <a:rPr lang="en-US" cap="none" sz="1100" b="0" i="0" u="none" baseline="0">
              <a:solidFill>
                <a:srgbClr val="000000"/>
              </a:solidFill>
              <a:latin typeface="Calibri"/>
              <a:ea typeface="Calibri"/>
              <a:cs typeface="Calibri"/>
            </a:rPr>
            <a:t>In de tabellen met de socio-economische kenmerken worden alle leerlingen opgenomen die op 1 februari van het betreffende schooljaar ingeschreven zijn in een Nederlandstalige school gefinancierd of gesubsidieerd door de Vlaamse Overheid. We nemen de leerlingen in aanmerking uit het gewoon basis- en secundair onderwijs (voltijds en deeltijds). Leerlingen uit het buitengewoon onderwijs zijn niet opgenomen.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dit statistisch jaarboek worden in de tabellen over de leerlingenkenmerken alle leerlingen op 1 februari geteld. Voor de berekening van de extra middelen worden soms andere teldata gebruikt.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de definities van schoolse vorderingen en zittenblijven verwijzen we naar  Deel  1, hoofdstuk 2.3 Schoolse vorderingen en zittenblijven in het gewoon lager onderwijs.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xdr:col>
      <xdr:colOff>0</xdr:colOff>
      <xdr:row>6</xdr:row>
      <xdr:rowOff>0</xdr:rowOff>
    </xdr:to>
    <xdr:sp>
      <xdr:nvSpPr>
        <xdr:cNvPr id="1" name="Rectangle 1"/>
        <xdr:cNvSpPr>
          <a:spLocks/>
        </xdr:cNvSpPr>
      </xdr:nvSpPr>
      <xdr:spPr>
        <a:xfrm>
          <a:off x="0" y="838200"/>
          <a:ext cx="15525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533400"/>
          <a:ext cx="1562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Rectangle 1"/>
        <xdr:cNvSpPr>
          <a:spLocks/>
        </xdr:cNvSpPr>
      </xdr:nvSpPr>
      <xdr:spPr>
        <a:xfrm>
          <a:off x="0" y="1085850"/>
          <a:ext cx="16573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0"/>
  <sheetViews>
    <sheetView tabSelected="1" zoomScalePageLayoutView="0" workbookViewId="0" topLeftCell="A1">
      <selection activeCell="A37" sqref="A37"/>
    </sheetView>
  </sheetViews>
  <sheetFormatPr defaultColWidth="9.140625" defaultRowHeight="15"/>
  <cols>
    <col min="1" max="1" width="27.421875" style="0" customWidth="1"/>
  </cols>
  <sheetData>
    <row r="1" ht="18">
      <c r="A1" s="73" t="s">
        <v>98</v>
      </c>
    </row>
    <row r="2" ht="15">
      <c r="A2" s="193" t="s">
        <v>88</v>
      </c>
    </row>
    <row r="4" ht="14.25">
      <c r="A4" s="26" t="s">
        <v>56</v>
      </c>
    </row>
    <row r="5" spans="1:2" ht="14.25">
      <c r="A5" s="22" t="s">
        <v>39</v>
      </c>
      <c r="B5" t="s">
        <v>54</v>
      </c>
    </row>
    <row r="6" spans="1:2" ht="14.25">
      <c r="A6" s="22" t="s">
        <v>40</v>
      </c>
      <c r="B6" t="s">
        <v>55</v>
      </c>
    </row>
    <row r="7" ht="14.25">
      <c r="A7" s="22"/>
    </row>
    <row r="8" spans="1:2" ht="14.25">
      <c r="A8" s="22" t="s">
        <v>71</v>
      </c>
      <c r="B8" t="s">
        <v>57</v>
      </c>
    </row>
    <row r="9" ht="14.25">
      <c r="A9" s="22"/>
    </row>
    <row r="10" ht="14.25">
      <c r="A10" s="22"/>
    </row>
    <row r="11" ht="14.25">
      <c r="A11" s="55" t="s">
        <v>58</v>
      </c>
    </row>
    <row r="12" spans="1:2" ht="14.25">
      <c r="A12" s="22" t="s">
        <v>72</v>
      </c>
      <c r="B12" t="s">
        <v>54</v>
      </c>
    </row>
    <row r="13" spans="1:2" ht="14.25">
      <c r="A13" s="22" t="s">
        <v>73</v>
      </c>
      <c r="B13" t="s">
        <v>55</v>
      </c>
    </row>
    <row r="14" ht="14.25">
      <c r="A14" s="22"/>
    </row>
    <row r="15" ht="14.25">
      <c r="A15" s="22"/>
    </row>
    <row r="16" ht="14.25">
      <c r="A16" s="55" t="s">
        <v>70</v>
      </c>
    </row>
    <row r="17" spans="1:2" ht="14.25">
      <c r="A17" s="22" t="s">
        <v>74</v>
      </c>
      <c r="B17" t="s">
        <v>67</v>
      </c>
    </row>
    <row r="18" spans="1:2" ht="14.25">
      <c r="A18" s="22" t="s">
        <v>86</v>
      </c>
      <c r="B18" t="s">
        <v>77</v>
      </c>
    </row>
    <row r="19" spans="1:2" ht="14.25">
      <c r="A19" s="22" t="s">
        <v>87</v>
      </c>
      <c r="B19" t="s">
        <v>68</v>
      </c>
    </row>
    <row r="20" spans="1:2" ht="14.25">
      <c r="A20" s="22" t="s">
        <v>75</v>
      </c>
      <c r="B20" t="s">
        <v>69</v>
      </c>
    </row>
  </sheetData>
  <sheetProtection/>
  <printOptions/>
  <pageMargins left="0.5118110236220472" right="0.5118110236220472" top="0.7480314960629921" bottom="0.7480314960629921" header="0.31496062992125984" footer="0.31496062992125984"/>
  <pageSetup fitToHeight="1" fitToWidth="1"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R51"/>
  <sheetViews>
    <sheetView zoomScalePageLayoutView="0" workbookViewId="0" topLeftCell="A1">
      <selection activeCell="A38" sqref="A38"/>
    </sheetView>
  </sheetViews>
  <sheetFormatPr defaultColWidth="9.140625" defaultRowHeight="15"/>
  <cols>
    <col min="1" max="1" width="13.28125" style="2" customWidth="1"/>
    <col min="2" max="2" width="15.57421875" style="0" customWidth="1"/>
    <col min="3" max="3" width="14.28125" style="0" customWidth="1"/>
    <col min="4" max="15" width="12.28125" style="0" customWidth="1"/>
    <col min="16" max="18" width="12.00390625" style="0" customWidth="1"/>
  </cols>
  <sheetData>
    <row r="1" ht="14.25">
      <c r="A1" s="190" t="s">
        <v>82</v>
      </c>
    </row>
    <row r="2" spans="1:18" ht="14.25">
      <c r="A2" s="202" t="s">
        <v>22</v>
      </c>
      <c r="B2" s="202"/>
      <c r="C2" s="202"/>
      <c r="D2" s="202"/>
      <c r="E2" s="202"/>
      <c r="F2" s="202"/>
      <c r="G2" s="202"/>
      <c r="H2" s="202"/>
      <c r="I2" s="202"/>
      <c r="J2" s="202"/>
      <c r="K2" s="202"/>
      <c r="L2" s="202"/>
      <c r="M2" s="202"/>
      <c r="N2" s="202"/>
      <c r="O2" s="202"/>
      <c r="P2" s="64"/>
      <c r="Q2" s="64"/>
      <c r="R2" s="64"/>
    </row>
    <row r="3" spans="1:18" s="198" customFormat="1" ht="14.25">
      <c r="A3" s="206" t="s">
        <v>88</v>
      </c>
      <c r="B3" s="206"/>
      <c r="C3" s="206"/>
      <c r="D3" s="206"/>
      <c r="E3" s="206"/>
      <c r="F3" s="206"/>
      <c r="G3" s="206"/>
      <c r="H3" s="206"/>
      <c r="I3" s="206"/>
      <c r="J3" s="206"/>
      <c r="K3" s="206"/>
      <c r="L3" s="206"/>
      <c r="M3" s="206"/>
      <c r="N3" s="206"/>
      <c r="O3" s="206"/>
      <c r="P3" s="199"/>
      <c r="Q3" s="199"/>
      <c r="R3" s="199"/>
    </row>
    <row r="4" spans="1:18" ht="6.75" customHeight="1">
      <c r="A4" s="24"/>
      <c r="B4" s="24"/>
      <c r="C4" s="24"/>
      <c r="D4" s="24"/>
      <c r="E4" s="24"/>
      <c r="F4" s="24"/>
      <c r="G4" s="24"/>
      <c r="H4" s="24"/>
      <c r="I4" s="24"/>
      <c r="J4" s="24"/>
      <c r="K4" s="24"/>
      <c r="L4" s="24"/>
      <c r="M4" s="24"/>
      <c r="N4" s="24"/>
      <c r="O4" s="24"/>
      <c r="P4" s="64"/>
      <c r="Q4" s="64"/>
      <c r="R4" s="64"/>
    </row>
    <row r="5" spans="1:18" ht="14.25">
      <c r="A5" s="214" t="s">
        <v>94</v>
      </c>
      <c r="B5" s="214"/>
      <c r="C5" s="214"/>
      <c r="D5" s="214"/>
      <c r="E5" s="214"/>
      <c r="F5" s="214"/>
      <c r="G5" s="214"/>
      <c r="H5" s="214"/>
      <c r="I5" s="214"/>
      <c r="J5" s="214"/>
      <c r="K5" s="214"/>
      <c r="L5" s="214"/>
      <c r="M5" s="214"/>
      <c r="N5" s="214"/>
      <c r="O5" s="214"/>
      <c r="P5" s="105"/>
      <c r="Q5" s="105"/>
      <c r="R5" s="105"/>
    </row>
    <row r="6" ht="6.75" customHeight="1" thickBot="1"/>
    <row r="7" spans="1:15" ht="15" thickTop="1">
      <c r="A7" s="215" t="s">
        <v>51</v>
      </c>
      <c r="B7" s="215"/>
      <c r="C7" s="216"/>
      <c r="D7" s="221" t="s">
        <v>1</v>
      </c>
      <c r="E7" s="221"/>
      <c r="F7" s="221"/>
      <c r="G7" s="221"/>
      <c r="H7" s="222" t="s">
        <v>2</v>
      </c>
      <c r="I7" s="221"/>
      <c r="J7" s="221"/>
      <c r="K7" s="223"/>
      <c r="L7" s="222" t="s">
        <v>0</v>
      </c>
      <c r="M7" s="221"/>
      <c r="N7" s="221"/>
      <c r="O7" s="221"/>
    </row>
    <row r="8" spans="1:15" ht="42.75">
      <c r="A8" s="84" t="s">
        <v>42</v>
      </c>
      <c r="B8" s="48" t="s">
        <v>66</v>
      </c>
      <c r="C8" s="81" t="s">
        <v>41</v>
      </c>
      <c r="D8" s="84" t="s">
        <v>19</v>
      </c>
      <c r="E8" s="48" t="s">
        <v>20</v>
      </c>
      <c r="F8" s="48" t="s">
        <v>43</v>
      </c>
      <c r="G8" s="87" t="s">
        <v>0</v>
      </c>
      <c r="H8" s="102" t="s">
        <v>19</v>
      </c>
      <c r="I8" s="48" t="s">
        <v>20</v>
      </c>
      <c r="J8" s="48" t="s">
        <v>43</v>
      </c>
      <c r="K8" s="81" t="s">
        <v>0</v>
      </c>
      <c r="L8" s="102" t="s">
        <v>19</v>
      </c>
      <c r="M8" s="48" t="s">
        <v>20</v>
      </c>
      <c r="N8" s="48" t="s">
        <v>43</v>
      </c>
      <c r="O8" s="119" t="s">
        <v>0</v>
      </c>
    </row>
    <row r="9" spans="1:15" ht="14.25">
      <c r="A9" s="86" t="s">
        <v>64</v>
      </c>
      <c r="B9" s="77" t="s">
        <v>64</v>
      </c>
      <c r="C9" s="83" t="s">
        <v>64</v>
      </c>
      <c r="D9" s="89">
        <v>707</v>
      </c>
      <c r="E9" s="90">
        <v>11626</v>
      </c>
      <c r="F9" s="90">
        <v>263</v>
      </c>
      <c r="G9" s="91">
        <v>12596</v>
      </c>
      <c r="H9" s="92">
        <v>663</v>
      </c>
      <c r="I9" s="90">
        <v>11974</v>
      </c>
      <c r="J9" s="90">
        <v>234</v>
      </c>
      <c r="K9" s="93">
        <v>12871</v>
      </c>
      <c r="L9" s="186">
        <f>SUM(H9,D9)</f>
        <v>1370</v>
      </c>
      <c r="M9" s="90">
        <f aca="true" t="shared" si="0" ref="M9:O16">SUM(I9,E9)</f>
        <v>23600</v>
      </c>
      <c r="N9" s="90">
        <f t="shared" si="0"/>
        <v>497</v>
      </c>
      <c r="O9" s="187">
        <f t="shared" si="0"/>
        <v>25467</v>
      </c>
    </row>
    <row r="10" spans="1:15" ht="14.25">
      <c r="A10" s="86" t="s">
        <v>64</v>
      </c>
      <c r="B10" s="77" t="s">
        <v>64</v>
      </c>
      <c r="C10" s="83" t="s">
        <v>65</v>
      </c>
      <c r="D10" s="89">
        <v>408</v>
      </c>
      <c r="E10" s="90">
        <v>5588</v>
      </c>
      <c r="F10" s="90">
        <v>1177</v>
      </c>
      <c r="G10" s="91">
        <v>7173</v>
      </c>
      <c r="H10" s="92">
        <v>384</v>
      </c>
      <c r="I10" s="90">
        <v>5678</v>
      </c>
      <c r="J10" s="90">
        <v>1008</v>
      </c>
      <c r="K10" s="93">
        <v>7070</v>
      </c>
      <c r="L10" s="186">
        <f aca="true" t="shared" si="1" ref="L10:L16">SUM(H10,D10)</f>
        <v>792</v>
      </c>
      <c r="M10" s="90">
        <f t="shared" si="0"/>
        <v>11266</v>
      </c>
      <c r="N10" s="90">
        <f t="shared" si="0"/>
        <v>2185</v>
      </c>
      <c r="O10" s="187">
        <f t="shared" si="0"/>
        <v>14243</v>
      </c>
    </row>
    <row r="11" spans="1:15" ht="14.25">
      <c r="A11" s="86" t="s">
        <v>64</v>
      </c>
      <c r="B11" s="77" t="s">
        <v>65</v>
      </c>
      <c r="C11" s="83" t="s">
        <v>64</v>
      </c>
      <c r="D11" s="89">
        <v>264</v>
      </c>
      <c r="E11" s="90">
        <v>6421</v>
      </c>
      <c r="F11" s="90">
        <v>131</v>
      </c>
      <c r="G11" s="91">
        <v>6816</v>
      </c>
      <c r="H11" s="92">
        <v>202</v>
      </c>
      <c r="I11" s="90">
        <v>6697</v>
      </c>
      <c r="J11" s="90">
        <v>106</v>
      </c>
      <c r="K11" s="93">
        <v>7005</v>
      </c>
      <c r="L11" s="186">
        <f t="shared" si="1"/>
        <v>466</v>
      </c>
      <c r="M11" s="90">
        <f t="shared" si="0"/>
        <v>13118</v>
      </c>
      <c r="N11" s="90">
        <f t="shared" si="0"/>
        <v>237</v>
      </c>
      <c r="O11" s="187">
        <f t="shared" si="0"/>
        <v>13821</v>
      </c>
    </row>
    <row r="12" spans="1:15" ht="14.25">
      <c r="A12" s="86" t="s">
        <v>65</v>
      </c>
      <c r="B12" s="77" t="s">
        <v>64</v>
      </c>
      <c r="C12" s="83" t="s">
        <v>64</v>
      </c>
      <c r="D12" s="89">
        <v>493</v>
      </c>
      <c r="E12" s="90">
        <v>9739</v>
      </c>
      <c r="F12" s="90">
        <v>61</v>
      </c>
      <c r="G12" s="91">
        <v>10293</v>
      </c>
      <c r="H12" s="92">
        <v>549</v>
      </c>
      <c r="I12" s="90">
        <v>10244</v>
      </c>
      <c r="J12" s="90">
        <v>67</v>
      </c>
      <c r="K12" s="93">
        <v>10860</v>
      </c>
      <c r="L12" s="186">
        <f t="shared" si="1"/>
        <v>1042</v>
      </c>
      <c r="M12" s="90">
        <f t="shared" si="0"/>
        <v>19983</v>
      </c>
      <c r="N12" s="90">
        <f t="shared" si="0"/>
        <v>128</v>
      </c>
      <c r="O12" s="187">
        <f t="shared" si="0"/>
        <v>21153</v>
      </c>
    </row>
    <row r="13" spans="1:15" ht="14.25">
      <c r="A13" s="86" t="s">
        <v>64</v>
      </c>
      <c r="B13" s="77" t="s">
        <v>65</v>
      </c>
      <c r="C13" s="83" t="s">
        <v>65</v>
      </c>
      <c r="D13" s="89">
        <v>238</v>
      </c>
      <c r="E13" s="90">
        <v>10720</v>
      </c>
      <c r="F13" s="90">
        <v>677</v>
      </c>
      <c r="G13" s="91">
        <v>11635</v>
      </c>
      <c r="H13" s="92">
        <v>237</v>
      </c>
      <c r="I13" s="90">
        <v>10500</v>
      </c>
      <c r="J13" s="90">
        <v>676</v>
      </c>
      <c r="K13" s="93">
        <v>11413</v>
      </c>
      <c r="L13" s="186">
        <f t="shared" si="1"/>
        <v>475</v>
      </c>
      <c r="M13" s="90">
        <f t="shared" si="0"/>
        <v>21220</v>
      </c>
      <c r="N13" s="90">
        <f t="shared" si="0"/>
        <v>1353</v>
      </c>
      <c r="O13" s="187">
        <f t="shared" si="0"/>
        <v>23048</v>
      </c>
    </row>
    <row r="14" spans="1:15" ht="14.25">
      <c r="A14" s="86" t="s">
        <v>65</v>
      </c>
      <c r="B14" s="77" t="s">
        <v>64</v>
      </c>
      <c r="C14" s="83" t="s">
        <v>65</v>
      </c>
      <c r="D14" s="89">
        <v>452</v>
      </c>
      <c r="E14" s="90">
        <v>11334</v>
      </c>
      <c r="F14" s="90">
        <v>181</v>
      </c>
      <c r="G14" s="91">
        <v>11967</v>
      </c>
      <c r="H14" s="92">
        <v>397</v>
      </c>
      <c r="I14" s="90">
        <v>11513</v>
      </c>
      <c r="J14" s="90">
        <v>173</v>
      </c>
      <c r="K14" s="93">
        <v>12083</v>
      </c>
      <c r="L14" s="186">
        <f t="shared" si="1"/>
        <v>849</v>
      </c>
      <c r="M14" s="90">
        <f t="shared" si="0"/>
        <v>22847</v>
      </c>
      <c r="N14" s="90">
        <f t="shared" si="0"/>
        <v>354</v>
      </c>
      <c r="O14" s="187">
        <f t="shared" si="0"/>
        <v>24050</v>
      </c>
    </row>
    <row r="15" spans="1:15" ht="14.25">
      <c r="A15" s="86" t="s">
        <v>65</v>
      </c>
      <c r="B15" s="77" t="s">
        <v>65</v>
      </c>
      <c r="C15" s="83" t="s">
        <v>64</v>
      </c>
      <c r="D15" s="89">
        <v>470</v>
      </c>
      <c r="E15" s="90">
        <v>18991</v>
      </c>
      <c r="F15" s="90">
        <v>112</v>
      </c>
      <c r="G15" s="91">
        <v>19573</v>
      </c>
      <c r="H15" s="92">
        <v>472</v>
      </c>
      <c r="I15" s="90">
        <v>18935</v>
      </c>
      <c r="J15" s="90">
        <v>96</v>
      </c>
      <c r="K15" s="93">
        <v>19503</v>
      </c>
      <c r="L15" s="186">
        <f t="shared" si="1"/>
        <v>942</v>
      </c>
      <c r="M15" s="90">
        <f t="shared" si="0"/>
        <v>37926</v>
      </c>
      <c r="N15" s="90">
        <f t="shared" si="0"/>
        <v>208</v>
      </c>
      <c r="O15" s="187">
        <f t="shared" si="0"/>
        <v>39076</v>
      </c>
    </row>
    <row r="16" spans="1:15" ht="14.25">
      <c r="A16" s="86" t="s">
        <v>65</v>
      </c>
      <c r="B16" s="77" t="s">
        <v>65</v>
      </c>
      <c r="C16" s="83" t="s">
        <v>65</v>
      </c>
      <c r="D16" s="89">
        <v>1085</v>
      </c>
      <c r="E16" s="90">
        <v>123722</v>
      </c>
      <c r="F16" s="90">
        <v>628</v>
      </c>
      <c r="G16" s="91">
        <v>125435</v>
      </c>
      <c r="H16" s="92">
        <v>1019</v>
      </c>
      <c r="I16" s="90">
        <v>119889</v>
      </c>
      <c r="J16" s="90">
        <v>567</v>
      </c>
      <c r="K16" s="93">
        <v>121475</v>
      </c>
      <c r="L16" s="186">
        <f t="shared" si="1"/>
        <v>2104</v>
      </c>
      <c r="M16" s="90">
        <f t="shared" si="0"/>
        <v>243611</v>
      </c>
      <c r="N16" s="90">
        <f t="shared" si="0"/>
        <v>1195</v>
      </c>
      <c r="O16" s="187">
        <f t="shared" si="0"/>
        <v>246910</v>
      </c>
    </row>
    <row r="17" spans="1:15" s="27" customFormat="1" ht="14.25">
      <c r="A17" s="103"/>
      <c r="B17" s="103"/>
      <c r="C17" s="104" t="s">
        <v>0</v>
      </c>
      <c r="D17" s="94">
        <f>SUM(D9:D16)</f>
        <v>4117</v>
      </c>
      <c r="E17" s="95">
        <f aca="true" t="shared" si="2" ref="E17:O17">SUM(E9:E16)</f>
        <v>198141</v>
      </c>
      <c r="F17" s="95">
        <f t="shared" si="2"/>
        <v>3230</v>
      </c>
      <c r="G17" s="96">
        <f t="shared" si="2"/>
        <v>205488</v>
      </c>
      <c r="H17" s="97">
        <f t="shared" si="2"/>
        <v>3923</v>
      </c>
      <c r="I17" s="95">
        <f t="shared" si="2"/>
        <v>195430</v>
      </c>
      <c r="J17" s="95">
        <f t="shared" si="2"/>
        <v>2927</v>
      </c>
      <c r="K17" s="98">
        <f t="shared" si="2"/>
        <v>202280</v>
      </c>
      <c r="L17" s="188">
        <f t="shared" si="2"/>
        <v>8040</v>
      </c>
      <c r="M17" s="95">
        <f t="shared" si="2"/>
        <v>393571</v>
      </c>
      <c r="N17" s="95">
        <f t="shared" si="2"/>
        <v>6157</v>
      </c>
      <c r="O17" s="189">
        <f t="shared" si="2"/>
        <v>407768</v>
      </c>
    </row>
    <row r="20" spans="1:18" ht="14.25">
      <c r="A20" s="202" t="s">
        <v>22</v>
      </c>
      <c r="B20" s="202"/>
      <c r="C20" s="202"/>
      <c r="D20" s="202"/>
      <c r="E20" s="202"/>
      <c r="F20" s="202"/>
      <c r="G20" s="202"/>
      <c r="H20" s="202"/>
      <c r="I20" s="202"/>
      <c r="J20" s="202"/>
      <c r="K20" s="202"/>
      <c r="L20" s="202"/>
      <c r="M20" s="64"/>
      <c r="N20" s="64"/>
      <c r="O20" s="64"/>
      <c r="P20" s="64"/>
      <c r="Q20" s="64"/>
      <c r="R20" s="64"/>
    </row>
    <row r="21" spans="1:18" s="198" customFormat="1" ht="14.25">
      <c r="A21" s="206" t="s">
        <v>88</v>
      </c>
      <c r="B21" s="206"/>
      <c r="C21" s="206"/>
      <c r="D21" s="206"/>
      <c r="E21" s="206"/>
      <c r="F21" s="206"/>
      <c r="G21" s="206"/>
      <c r="H21" s="206"/>
      <c r="I21" s="206"/>
      <c r="J21" s="206"/>
      <c r="K21" s="206"/>
      <c r="L21" s="206"/>
      <c r="M21" s="199"/>
      <c r="N21" s="199"/>
      <c r="O21" s="199"/>
      <c r="P21" s="199"/>
      <c r="Q21" s="199"/>
      <c r="R21" s="199"/>
    </row>
    <row r="22" spans="1:18" ht="6.75" customHeight="1">
      <c r="A22" s="24"/>
      <c r="B22" s="24"/>
      <c r="C22" s="24"/>
      <c r="D22" s="24"/>
      <c r="E22" s="24"/>
      <c r="F22" s="24"/>
      <c r="G22" s="24"/>
      <c r="H22" s="24"/>
      <c r="I22" s="24"/>
      <c r="J22" s="24"/>
      <c r="K22" s="24"/>
      <c r="L22" s="24"/>
      <c r="M22" s="64"/>
      <c r="N22" s="64"/>
      <c r="O22" s="64"/>
      <c r="P22" s="64"/>
      <c r="Q22" s="64"/>
      <c r="R22" s="64"/>
    </row>
    <row r="23" spans="1:18" ht="14.25">
      <c r="A23" s="214" t="s">
        <v>95</v>
      </c>
      <c r="B23" s="214"/>
      <c r="C23" s="214"/>
      <c r="D23" s="214"/>
      <c r="E23" s="214"/>
      <c r="F23" s="214"/>
      <c r="G23" s="214"/>
      <c r="H23" s="214"/>
      <c r="I23" s="214"/>
      <c r="J23" s="214"/>
      <c r="K23" s="214"/>
      <c r="L23" s="214"/>
      <c r="M23" s="105"/>
      <c r="N23" s="105"/>
      <c r="O23" s="105"/>
      <c r="P23" s="105"/>
      <c r="Q23" s="105"/>
      <c r="R23" s="105"/>
    </row>
    <row r="24" ht="6.75" customHeight="1" thickBot="1"/>
    <row r="25" spans="1:12" ht="15" thickTop="1">
      <c r="A25" s="215" t="s">
        <v>51</v>
      </c>
      <c r="B25" s="215"/>
      <c r="C25" s="216"/>
      <c r="D25" s="222" t="s">
        <v>1</v>
      </c>
      <c r="E25" s="221"/>
      <c r="F25" s="221"/>
      <c r="G25" s="222" t="s">
        <v>2</v>
      </c>
      <c r="H25" s="221"/>
      <c r="I25" s="221"/>
      <c r="J25" s="222" t="s">
        <v>0</v>
      </c>
      <c r="K25" s="221"/>
      <c r="L25" s="221"/>
    </row>
    <row r="26" spans="1:12" ht="42.75">
      <c r="A26" s="84" t="s">
        <v>42</v>
      </c>
      <c r="B26" s="48" t="s">
        <v>66</v>
      </c>
      <c r="C26" s="81" t="s">
        <v>41</v>
      </c>
      <c r="D26" s="102" t="s">
        <v>19</v>
      </c>
      <c r="E26" s="48" t="s">
        <v>20</v>
      </c>
      <c r="F26" s="119" t="s">
        <v>0</v>
      </c>
      <c r="G26" s="102" t="s">
        <v>19</v>
      </c>
      <c r="H26" s="48" t="s">
        <v>20</v>
      </c>
      <c r="I26" s="101" t="s">
        <v>0</v>
      </c>
      <c r="J26" s="102" t="s">
        <v>19</v>
      </c>
      <c r="K26" s="48" t="s">
        <v>20</v>
      </c>
      <c r="L26" s="119" t="s">
        <v>0</v>
      </c>
    </row>
    <row r="27" spans="1:12" ht="14.25">
      <c r="A27" s="86" t="s">
        <v>64</v>
      </c>
      <c r="B27" s="77" t="s">
        <v>64</v>
      </c>
      <c r="C27" s="83" t="s">
        <v>64</v>
      </c>
      <c r="D27" s="140">
        <f aca="true" t="shared" si="3" ref="D27:D35">D9/(D9+E9)*100</f>
        <v>5.732587367226142</v>
      </c>
      <c r="E27" s="133">
        <f aca="true" t="shared" si="4" ref="E27:E35">E9/(E9+D9)*100</f>
        <v>94.26741263277385</v>
      </c>
      <c r="F27" s="132">
        <f>SUM(D27:E27)</f>
        <v>100</v>
      </c>
      <c r="G27" s="140">
        <f aca="true" t="shared" si="5" ref="G27:G35">H9/(H9+I9)*100</f>
        <v>5.246498377779536</v>
      </c>
      <c r="H27" s="133">
        <f aca="true" t="shared" si="6" ref="H27:H35">I9/(H9+I9)*100</f>
        <v>94.75350162222045</v>
      </c>
      <c r="I27" s="132">
        <f>SUM(G27:H27)</f>
        <v>99.99999999999999</v>
      </c>
      <c r="J27" s="140">
        <f aca="true" t="shared" si="7" ref="J27:J35">L9/(L9+M9)*100</f>
        <v>5.4865839006808175</v>
      </c>
      <c r="K27" s="133">
        <f aca="true" t="shared" si="8" ref="K27:K35">M9/(M9+L9)*100</f>
        <v>94.51341609931919</v>
      </c>
      <c r="L27" s="132">
        <f>SUM(J27:K27)</f>
        <v>100</v>
      </c>
    </row>
    <row r="28" spans="1:12" ht="14.25">
      <c r="A28" s="86" t="s">
        <v>64</v>
      </c>
      <c r="B28" s="77" t="s">
        <v>64</v>
      </c>
      <c r="C28" s="83" t="s">
        <v>65</v>
      </c>
      <c r="D28" s="140">
        <f t="shared" si="3"/>
        <v>6.804536357571714</v>
      </c>
      <c r="E28" s="133">
        <f t="shared" si="4"/>
        <v>93.1954636424283</v>
      </c>
      <c r="F28" s="132">
        <f aca="true" t="shared" si="9" ref="F28:F35">SUM(D28:E28)</f>
        <v>100.00000000000001</v>
      </c>
      <c r="G28" s="140">
        <f t="shared" si="5"/>
        <v>6.334543055097328</v>
      </c>
      <c r="H28" s="133">
        <f t="shared" si="6"/>
        <v>93.66545694490267</v>
      </c>
      <c r="I28" s="132">
        <f aca="true" t="shared" si="10" ref="I28:I35">SUM(G28:H28)</f>
        <v>100</v>
      </c>
      <c r="J28" s="140">
        <f t="shared" si="7"/>
        <v>6.568253441698458</v>
      </c>
      <c r="K28" s="133">
        <f t="shared" si="8"/>
        <v>93.43174655830154</v>
      </c>
      <c r="L28" s="132">
        <f aca="true" t="shared" si="11" ref="L28:L35">SUM(J28:K28)</f>
        <v>100</v>
      </c>
    </row>
    <row r="29" spans="1:12" ht="14.25">
      <c r="A29" s="86" t="s">
        <v>64</v>
      </c>
      <c r="B29" s="77" t="s">
        <v>65</v>
      </c>
      <c r="C29" s="83" t="s">
        <v>64</v>
      </c>
      <c r="D29" s="140">
        <f t="shared" si="3"/>
        <v>3.9491398653702317</v>
      </c>
      <c r="E29" s="133">
        <f t="shared" si="4"/>
        <v>96.05086013462977</v>
      </c>
      <c r="F29" s="132">
        <f t="shared" si="9"/>
        <v>100</v>
      </c>
      <c r="G29" s="140">
        <f t="shared" si="5"/>
        <v>2.9279605739962316</v>
      </c>
      <c r="H29" s="133">
        <f t="shared" si="6"/>
        <v>97.07203942600377</v>
      </c>
      <c r="I29" s="132">
        <f t="shared" si="10"/>
        <v>100</v>
      </c>
      <c r="J29" s="140">
        <f t="shared" si="7"/>
        <v>3.4305064782096584</v>
      </c>
      <c r="K29" s="133">
        <f t="shared" si="8"/>
        <v>96.56949352179033</v>
      </c>
      <c r="L29" s="132">
        <f t="shared" si="11"/>
        <v>100</v>
      </c>
    </row>
    <row r="30" spans="1:12" ht="14.25">
      <c r="A30" s="86" t="s">
        <v>65</v>
      </c>
      <c r="B30" s="77" t="s">
        <v>64</v>
      </c>
      <c r="C30" s="83" t="s">
        <v>64</v>
      </c>
      <c r="D30" s="140">
        <f t="shared" si="3"/>
        <v>4.818217357310399</v>
      </c>
      <c r="E30" s="133">
        <f t="shared" si="4"/>
        <v>95.18178264268961</v>
      </c>
      <c r="F30" s="132">
        <f t="shared" si="9"/>
        <v>100.00000000000001</v>
      </c>
      <c r="G30" s="140">
        <f t="shared" si="5"/>
        <v>5.086630223292874</v>
      </c>
      <c r="H30" s="133">
        <f t="shared" si="6"/>
        <v>94.91336977670713</v>
      </c>
      <c r="I30" s="132">
        <f t="shared" si="10"/>
        <v>100</v>
      </c>
      <c r="J30" s="140">
        <f t="shared" si="7"/>
        <v>4.956004756242568</v>
      </c>
      <c r="K30" s="133">
        <f t="shared" si="8"/>
        <v>95.04399524375742</v>
      </c>
      <c r="L30" s="132">
        <f t="shared" si="11"/>
        <v>99.99999999999999</v>
      </c>
    </row>
    <row r="31" spans="1:12" ht="14.25">
      <c r="A31" s="86" t="s">
        <v>64</v>
      </c>
      <c r="B31" s="77" t="s">
        <v>65</v>
      </c>
      <c r="C31" s="83" t="s">
        <v>65</v>
      </c>
      <c r="D31" s="140">
        <f t="shared" si="3"/>
        <v>2.171929184157693</v>
      </c>
      <c r="E31" s="133">
        <f t="shared" si="4"/>
        <v>97.82807081584231</v>
      </c>
      <c r="F31" s="132">
        <f t="shared" si="9"/>
        <v>100</v>
      </c>
      <c r="G31" s="140">
        <f t="shared" si="5"/>
        <v>2.207320480581168</v>
      </c>
      <c r="H31" s="133">
        <f t="shared" si="6"/>
        <v>97.79267951941884</v>
      </c>
      <c r="I31" s="132">
        <f t="shared" si="10"/>
        <v>100.00000000000001</v>
      </c>
      <c r="J31" s="140">
        <f t="shared" si="7"/>
        <v>2.189444572482139</v>
      </c>
      <c r="K31" s="133">
        <f t="shared" si="8"/>
        <v>97.81055542751787</v>
      </c>
      <c r="L31" s="132">
        <f t="shared" si="11"/>
        <v>100.00000000000001</v>
      </c>
    </row>
    <row r="32" spans="1:12" ht="14.25">
      <c r="A32" s="86" t="s">
        <v>65</v>
      </c>
      <c r="B32" s="77" t="s">
        <v>64</v>
      </c>
      <c r="C32" s="83" t="s">
        <v>65</v>
      </c>
      <c r="D32" s="140">
        <f t="shared" si="3"/>
        <v>3.835058544035296</v>
      </c>
      <c r="E32" s="133">
        <f t="shared" si="4"/>
        <v>96.16494145596471</v>
      </c>
      <c r="F32" s="132">
        <f t="shared" si="9"/>
        <v>100</v>
      </c>
      <c r="G32" s="140">
        <f t="shared" si="5"/>
        <v>3.3333333333333335</v>
      </c>
      <c r="H32" s="133">
        <f t="shared" si="6"/>
        <v>96.66666666666667</v>
      </c>
      <c r="I32" s="132">
        <f t="shared" si="10"/>
        <v>100</v>
      </c>
      <c r="J32" s="140">
        <f t="shared" si="7"/>
        <v>3.5828831870357867</v>
      </c>
      <c r="K32" s="133">
        <f t="shared" si="8"/>
        <v>96.41711681296421</v>
      </c>
      <c r="L32" s="132">
        <f t="shared" si="11"/>
        <v>100</v>
      </c>
    </row>
    <row r="33" spans="1:12" ht="14.25">
      <c r="A33" s="86" t="s">
        <v>65</v>
      </c>
      <c r="B33" s="77" t="s">
        <v>65</v>
      </c>
      <c r="C33" s="83" t="s">
        <v>64</v>
      </c>
      <c r="D33" s="140">
        <f t="shared" si="3"/>
        <v>2.415086583423257</v>
      </c>
      <c r="E33" s="133">
        <f t="shared" si="4"/>
        <v>97.58491341657674</v>
      </c>
      <c r="F33" s="132">
        <f t="shared" si="9"/>
        <v>100</v>
      </c>
      <c r="G33" s="140">
        <f t="shared" si="5"/>
        <v>2.432112124491163</v>
      </c>
      <c r="H33" s="133">
        <f t="shared" si="6"/>
        <v>97.56788787550884</v>
      </c>
      <c r="I33" s="132">
        <f t="shared" si="10"/>
        <v>100.00000000000001</v>
      </c>
      <c r="J33" s="140">
        <f t="shared" si="7"/>
        <v>2.4235875270145106</v>
      </c>
      <c r="K33" s="133">
        <f t="shared" si="8"/>
        <v>97.57641247298548</v>
      </c>
      <c r="L33" s="132">
        <f t="shared" si="11"/>
        <v>99.99999999999999</v>
      </c>
    </row>
    <row r="34" spans="1:12" ht="14.25">
      <c r="A34" s="86" t="s">
        <v>65</v>
      </c>
      <c r="B34" s="77" t="s">
        <v>65</v>
      </c>
      <c r="C34" s="83" t="s">
        <v>65</v>
      </c>
      <c r="D34" s="140">
        <f t="shared" si="3"/>
        <v>0.8693422644563206</v>
      </c>
      <c r="E34" s="133">
        <f t="shared" si="4"/>
        <v>99.13065773554368</v>
      </c>
      <c r="F34" s="132">
        <f t="shared" si="9"/>
        <v>100</v>
      </c>
      <c r="G34" s="140">
        <f t="shared" si="5"/>
        <v>0.8427895590035398</v>
      </c>
      <c r="H34" s="133">
        <f t="shared" si="6"/>
        <v>99.15721044099645</v>
      </c>
      <c r="I34" s="132">
        <f t="shared" si="10"/>
        <v>99.99999999999999</v>
      </c>
      <c r="J34" s="140">
        <f t="shared" si="7"/>
        <v>0.8562765805913355</v>
      </c>
      <c r="K34" s="133">
        <f t="shared" si="8"/>
        <v>99.14372341940867</v>
      </c>
      <c r="L34" s="132">
        <f t="shared" si="11"/>
        <v>100.00000000000001</v>
      </c>
    </row>
    <row r="35" spans="1:12" s="27" customFormat="1" ht="14.25">
      <c r="A35" s="103"/>
      <c r="B35" s="103"/>
      <c r="C35" s="104" t="s">
        <v>0</v>
      </c>
      <c r="D35" s="146">
        <f t="shared" si="3"/>
        <v>2.0355189905961693</v>
      </c>
      <c r="E35" s="137">
        <f t="shared" si="4"/>
        <v>97.96448100940383</v>
      </c>
      <c r="F35" s="136">
        <f t="shared" si="9"/>
        <v>100</v>
      </c>
      <c r="G35" s="146">
        <f t="shared" si="5"/>
        <v>1.967866046660948</v>
      </c>
      <c r="H35" s="137">
        <f t="shared" si="6"/>
        <v>98.03213395333906</v>
      </c>
      <c r="I35" s="136">
        <f t="shared" si="10"/>
        <v>100</v>
      </c>
      <c r="J35" s="146">
        <f t="shared" si="7"/>
        <v>2.0019371979353155</v>
      </c>
      <c r="K35" s="137">
        <f t="shared" si="8"/>
        <v>97.9980628020647</v>
      </c>
      <c r="L35" s="136">
        <f t="shared" si="11"/>
        <v>100.00000000000001</v>
      </c>
    </row>
    <row r="37" spans="4:12" ht="14.25">
      <c r="D37" s="139"/>
      <c r="E37" s="139"/>
      <c r="F37" s="139"/>
      <c r="G37" s="139"/>
      <c r="H37" s="139"/>
      <c r="I37" s="139"/>
      <c r="J37" s="139"/>
      <c r="K37" s="139"/>
      <c r="L37" s="139"/>
    </row>
    <row r="38" spans="4:12" ht="14.25">
      <c r="D38" s="139"/>
      <c r="E38" s="139"/>
      <c r="F38" s="139"/>
      <c r="G38" s="139"/>
      <c r="H38" s="139"/>
      <c r="I38" s="139"/>
      <c r="J38" s="139"/>
      <c r="K38" s="139"/>
      <c r="L38" s="139"/>
    </row>
    <row r="39" spans="4:12" ht="14.25">
      <c r="D39" s="139"/>
      <c r="E39" s="139"/>
      <c r="F39" s="139"/>
      <c r="G39" s="139"/>
      <c r="H39" s="139"/>
      <c r="I39" s="139"/>
      <c r="J39" s="139"/>
      <c r="K39" s="139"/>
      <c r="L39" s="139"/>
    </row>
    <row r="40" spans="4:12" ht="14.25">
      <c r="D40" s="139"/>
      <c r="E40" s="139"/>
      <c r="F40" s="139"/>
      <c r="G40" s="139"/>
      <c r="H40" s="139"/>
      <c r="I40" s="139"/>
      <c r="J40" s="139"/>
      <c r="K40" s="139"/>
      <c r="L40" s="139"/>
    </row>
    <row r="41" spans="4:12" ht="14.25">
      <c r="D41" s="139"/>
      <c r="E41" s="139"/>
      <c r="F41" s="139"/>
      <c r="G41" s="139"/>
      <c r="H41" s="139"/>
      <c r="I41" s="139"/>
      <c r="J41" s="139"/>
      <c r="K41" s="139"/>
      <c r="L41" s="139"/>
    </row>
    <row r="42" spans="4:12" ht="14.25">
      <c r="D42" s="139"/>
      <c r="E42" s="139"/>
      <c r="F42" s="139"/>
      <c r="G42" s="139"/>
      <c r="H42" s="139"/>
      <c r="I42" s="139"/>
      <c r="J42" s="139"/>
      <c r="K42" s="139"/>
      <c r="L42" s="139"/>
    </row>
    <row r="43" spans="4:12" ht="14.25">
      <c r="D43" s="139"/>
      <c r="E43" s="139"/>
      <c r="F43" s="139"/>
      <c r="G43" s="139"/>
      <c r="H43" s="139"/>
      <c r="I43" s="139"/>
      <c r="J43" s="139"/>
      <c r="K43" s="139"/>
      <c r="L43" s="139"/>
    </row>
    <row r="44" spans="4:12" ht="14.25">
      <c r="D44" s="139"/>
      <c r="E44" s="139"/>
      <c r="F44" s="139"/>
      <c r="G44" s="139"/>
      <c r="H44" s="139"/>
      <c r="I44" s="139"/>
      <c r="J44" s="139"/>
      <c r="K44" s="139"/>
      <c r="L44" s="139"/>
    </row>
    <row r="45" spans="4:12" ht="14.25">
      <c r="D45" s="139"/>
      <c r="E45" s="139"/>
      <c r="F45" s="139"/>
      <c r="G45" s="139"/>
      <c r="H45" s="139"/>
      <c r="I45" s="139"/>
      <c r="J45" s="139"/>
      <c r="K45" s="139"/>
      <c r="L45" s="139"/>
    </row>
    <row r="46" spans="4:12" ht="14.25">
      <c r="D46" s="139"/>
      <c r="E46" s="139"/>
      <c r="F46" s="139"/>
      <c r="G46" s="139"/>
      <c r="H46" s="139"/>
      <c r="I46" s="139"/>
      <c r="J46" s="139"/>
      <c r="K46" s="139"/>
      <c r="L46" s="139"/>
    </row>
    <row r="47" spans="4:12" ht="14.25">
      <c r="D47" s="139"/>
      <c r="E47" s="139"/>
      <c r="F47" s="139"/>
      <c r="G47" s="139"/>
      <c r="H47" s="139"/>
      <c r="I47" s="139"/>
      <c r="J47" s="139"/>
      <c r="K47" s="139"/>
      <c r="L47" s="139"/>
    </row>
    <row r="48" spans="4:12" ht="14.25">
      <c r="D48" s="139"/>
      <c r="E48" s="139"/>
      <c r="F48" s="139"/>
      <c r="G48" s="139"/>
      <c r="H48" s="139"/>
      <c r="I48" s="139"/>
      <c r="J48" s="139"/>
      <c r="K48" s="139"/>
      <c r="L48" s="139"/>
    </row>
    <row r="49" spans="4:12" ht="14.25">
      <c r="D49" s="139"/>
      <c r="E49" s="139"/>
      <c r="F49" s="139"/>
      <c r="G49" s="139"/>
      <c r="H49" s="139"/>
      <c r="I49" s="139"/>
      <c r="J49" s="139"/>
      <c r="K49" s="139"/>
      <c r="L49" s="139"/>
    </row>
    <row r="50" spans="4:12" ht="14.25">
      <c r="D50" s="139"/>
      <c r="E50" s="139"/>
      <c r="F50" s="139"/>
      <c r="G50" s="139"/>
      <c r="H50" s="139"/>
      <c r="I50" s="139"/>
      <c r="J50" s="139"/>
      <c r="K50" s="139"/>
      <c r="L50" s="139"/>
    </row>
    <row r="51" spans="4:12" ht="14.25">
      <c r="D51" s="139"/>
      <c r="E51" s="139"/>
      <c r="F51" s="139"/>
      <c r="G51" s="139"/>
      <c r="H51" s="139"/>
      <c r="I51" s="139"/>
      <c r="J51" s="139"/>
      <c r="K51" s="139"/>
      <c r="L51" s="139"/>
    </row>
  </sheetData>
  <sheetProtection/>
  <mergeCells count="14">
    <mergeCell ref="A5:O5"/>
    <mergeCell ref="A2:O2"/>
    <mergeCell ref="A7:C7"/>
    <mergeCell ref="D7:G7"/>
    <mergeCell ref="H7:K7"/>
    <mergeCell ref="L7:O7"/>
    <mergeCell ref="A3:O3"/>
    <mergeCell ref="J25:L25"/>
    <mergeCell ref="A25:C25"/>
    <mergeCell ref="G25:I25"/>
    <mergeCell ref="D25:F25"/>
    <mergeCell ref="A20:L20"/>
    <mergeCell ref="A23:L23"/>
    <mergeCell ref="A21:L21"/>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Footer>&amp;R&amp;A</oddFooter>
  </headerFooter>
</worksheet>
</file>

<file path=xl/worksheets/sheet11.xml><?xml version="1.0" encoding="utf-8"?>
<worksheet xmlns="http://schemas.openxmlformats.org/spreadsheetml/2006/main" xmlns:r="http://schemas.openxmlformats.org/officeDocument/2006/relationships">
  <dimension ref="A1:R37"/>
  <sheetViews>
    <sheetView zoomScalePageLayoutView="0" workbookViewId="0" topLeftCell="A1">
      <selection activeCell="A38" sqref="A38"/>
    </sheetView>
  </sheetViews>
  <sheetFormatPr defaultColWidth="9.140625" defaultRowHeight="15"/>
  <cols>
    <col min="1" max="1" width="13.421875" style="2" customWidth="1"/>
    <col min="2" max="2" width="15.7109375" style="0" customWidth="1"/>
    <col min="3" max="3" width="14.140625" style="0" customWidth="1"/>
    <col min="4" max="15" width="12.28125" style="0" customWidth="1"/>
  </cols>
  <sheetData>
    <row r="1" ht="14.25">
      <c r="A1" s="27" t="s">
        <v>82</v>
      </c>
    </row>
    <row r="2" spans="1:18" ht="14.25">
      <c r="A2" s="202" t="s">
        <v>22</v>
      </c>
      <c r="B2" s="202"/>
      <c r="C2" s="202"/>
      <c r="D2" s="202"/>
      <c r="E2" s="202"/>
      <c r="F2" s="202"/>
      <c r="G2" s="202"/>
      <c r="H2" s="202"/>
      <c r="I2" s="202"/>
      <c r="J2" s="202"/>
      <c r="K2" s="202"/>
      <c r="L2" s="202"/>
      <c r="M2" s="202"/>
      <c r="N2" s="202"/>
      <c r="O2" s="202"/>
      <c r="P2" s="64"/>
      <c r="Q2" s="64"/>
      <c r="R2" s="64"/>
    </row>
    <row r="3" spans="1:18" s="198" customFormat="1" ht="14.25">
      <c r="A3" s="206" t="s">
        <v>88</v>
      </c>
      <c r="B3" s="206"/>
      <c r="C3" s="206"/>
      <c r="D3" s="206"/>
      <c r="E3" s="206"/>
      <c r="F3" s="206"/>
      <c r="G3" s="206"/>
      <c r="H3" s="206"/>
      <c r="I3" s="206"/>
      <c r="J3" s="206"/>
      <c r="K3" s="206"/>
      <c r="L3" s="206"/>
      <c r="M3" s="206"/>
      <c r="N3" s="206"/>
      <c r="O3" s="206"/>
      <c r="P3" s="199"/>
      <c r="Q3" s="199"/>
      <c r="R3" s="199"/>
    </row>
    <row r="4" spans="1:18" ht="6.75" customHeight="1">
      <c r="A4" s="24"/>
      <c r="B4" s="24"/>
      <c r="C4" s="24"/>
      <c r="D4" s="24"/>
      <c r="E4" s="24"/>
      <c r="F4" s="24"/>
      <c r="G4" s="24"/>
      <c r="H4" s="24"/>
      <c r="I4" s="24"/>
      <c r="J4" s="24"/>
      <c r="K4" s="24"/>
      <c r="L4" s="24"/>
      <c r="M4" s="24"/>
      <c r="N4" s="24"/>
      <c r="O4" s="24"/>
      <c r="P4" s="64"/>
      <c r="Q4" s="64"/>
      <c r="R4" s="64"/>
    </row>
    <row r="5" spans="1:18" ht="14.25">
      <c r="A5" s="214" t="s">
        <v>96</v>
      </c>
      <c r="B5" s="214"/>
      <c r="C5" s="214"/>
      <c r="D5" s="214"/>
      <c r="E5" s="214"/>
      <c r="F5" s="214"/>
      <c r="G5" s="214"/>
      <c r="H5" s="214"/>
      <c r="I5" s="214"/>
      <c r="J5" s="214"/>
      <c r="K5" s="214"/>
      <c r="L5" s="214"/>
      <c r="M5" s="214"/>
      <c r="N5" s="214"/>
      <c r="O5" s="214"/>
      <c r="P5" s="105"/>
      <c r="Q5" s="105"/>
      <c r="R5" s="105"/>
    </row>
    <row r="6" ht="6.75" customHeight="1" thickBot="1"/>
    <row r="7" spans="1:15" s="26" customFormat="1" ht="15" thickTop="1">
      <c r="A7" s="215" t="s">
        <v>51</v>
      </c>
      <c r="B7" s="215"/>
      <c r="C7" s="215"/>
      <c r="D7" s="224" t="s">
        <v>45</v>
      </c>
      <c r="E7" s="225"/>
      <c r="F7" s="225"/>
      <c r="G7" s="226"/>
      <c r="H7" s="224" t="s">
        <v>44</v>
      </c>
      <c r="I7" s="225"/>
      <c r="J7" s="225"/>
      <c r="K7" s="226"/>
      <c r="L7" s="224" t="s">
        <v>0</v>
      </c>
      <c r="M7" s="225"/>
      <c r="N7" s="225"/>
      <c r="O7" s="225"/>
    </row>
    <row r="8" spans="1:15" ht="45" customHeight="1">
      <c r="A8" s="84" t="s">
        <v>42</v>
      </c>
      <c r="B8" s="48" t="s">
        <v>66</v>
      </c>
      <c r="C8" s="101" t="s">
        <v>41</v>
      </c>
      <c r="D8" s="102" t="s">
        <v>19</v>
      </c>
      <c r="E8" s="48" t="s">
        <v>20</v>
      </c>
      <c r="F8" s="48" t="s">
        <v>43</v>
      </c>
      <c r="G8" s="88" t="s">
        <v>0</v>
      </c>
      <c r="H8" s="102" t="s">
        <v>19</v>
      </c>
      <c r="I8" s="48" t="s">
        <v>20</v>
      </c>
      <c r="J8" s="48" t="s">
        <v>43</v>
      </c>
      <c r="K8" s="88" t="s">
        <v>0</v>
      </c>
      <c r="L8" s="102" t="s">
        <v>19</v>
      </c>
      <c r="M8" s="48" t="s">
        <v>20</v>
      </c>
      <c r="N8" s="48" t="s">
        <v>43</v>
      </c>
      <c r="O8" s="87" t="s">
        <v>0</v>
      </c>
    </row>
    <row r="9" spans="1:15" ht="14.25">
      <c r="A9" s="86" t="s">
        <v>64</v>
      </c>
      <c r="B9" s="77" t="s">
        <v>64</v>
      </c>
      <c r="C9" s="106" t="s">
        <v>64</v>
      </c>
      <c r="D9" s="92">
        <v>882</v>
      </c>
      <c r="E9" s="90">
        <v>17448</v>
      </c>
      <c r="F9" s="90">
        <v>142</v>
      </c>
      <c r="G9" s="93">
        <v>18472</v>
      </c>
      <c r="H9" s="92">
        <v>488</v>
      </c>
      <c r="I9" s="90">
        <v>6152</v>
      </c>
      <c r="J9" s="90">
        <v>355</v>
      </c>
      <c r="K9" s="93">
        <v>6995</v>
      </c>
      <c r="L9" s="92">
        <f>SUM(H9,D9)</f>
        <v>1370</v>
      </c>
      <c r="M9" s="90">
        <f aca="true" t="shared" si="0" ref="M9:O16">SUM(I9,E9)</f>
        <v>23600</v>
      </c>
      <c r="N9" s="90">
        <f t="shared" si="0"/>
        <v>497</v>
      </c>
      <c r="O9" s="91">
        <f t="shared" si="0"/>
        <v>25467</v>
      </c>
    </row>
    <row r="10" spans="1:15" ht="14.25">
      <c r="A10" s="86" t="s">
        <v>64</v>
      </c>
      <c r="B10" s="77" t="s">
        <v>64</v>
      </c>
      <c r="C10" s="106" t="s">
        <v>65</v>
      </c>
      <c r="D10" s="92">
        <v>343</v>
      </c>
      <c r="E10" s="90">
        <v>6534</v>
      </c>
      <c r="F10" s="90">
        <v>197</v>
      </c>
      <c r="G10" s="93">
        <v>7074</v>
      </c>
      <c r="H10" s="92">
        <v>449</v>
      </c>
      <c r="I10" s="90">
        <v>4732</v>
      </c>
      <c r="J10" s="90">
        <v>1988</v>
      </c>
      <c r="K10" s="93">
        <v>7169</v>
      </c>
      <c r="L10" s="92">
        <f aca="true" t="shared" si="1" ref="L10:L16">SUM(H10,D10)</f>
        <v>792</v>
      </c>
      <c r="M10" s="90">
        <f t="shared" si="0"/>
        <v>11266</v>
      </c>
      <c r="N10" s="90">
        <f t="shared" si="0"/>
        <v>2185</v>
      </c>
      <c r="O10" s="91">
        <f t="shared" si="0"/>
        <v>14243</v>
      </c>
    </row>
    <row r="11" spans="1:15" ht="14.25">
      <c r="A11" s="86" t="s">
        <v>64</v>
      </c>
      <c r="B11" s="77" t="s">
        <v>65</v>
      </c>
      <c r="C11" s="106" t="s">
        <v>64</v>
      </c>
      <c r="D11" s="92">
        <v>345</v>
      </c>
      <c r="E11" s="90">
        <v>10543</v>
      </c>
      <c r="F11" s="90">
        <v>103</v>
      </c>
      <c r="G11" s="93">
        <v>10991</v>
      </c>
      <c r="H11" s="92">
        <v>121</v>
      </c>
      <c r="I11" s="90">
        <v>2575</v>
      </c>
      <c r="J11" s="90">
        <v>134</v>
      </c>
      <c r="K11" s="93">
        <v>2830</v>
      </c>
      <c r="L11" s="92">
        <f t="shared" si="1"/>
        <v>466</v>
      </c>
      <c r="M11" s="90">
        <f t="shared" si="0"/>
        <v>13118</v>
      </c>
      <c r="N11" s="90">
        <f t="shared" si="0"/>
        <v>237</v>
      </c>
      <c r="O11" s="91">
        <f t="shared" si="0"/>
        <v>13821</v>
      </c>
    </row>
    <row r="12" spans="1:15" ht="14.25">
      <c r="A12" s="86" t="s">
        <v>65</v>
      </c>
      <c r="B12" s="77" t="s">
        <v>64</v>
      </c>
      <c r="C12" s="106" t="s">
        <v>64</v>
      </c>
      <c r="D12" s="92">
        <v>945</v>
      </c>
      <c r="E12" s="90">
        <v>18276</v>
      </c>
      <c r="F12" s="90">
        <v>94</v>
      </c>
      <c r="G12" s="93">
        <v>19315</v>
      </c>
      <c r="H12" s="92">
        <v>97</v>
      </c>
      <c r="I12" s="90">
        <v>1707</v>
      </c>
      <c r="J12" s="90">
        <v>34</v>
      </c>
      <c r="K12" s="93">
        <v>1838</v>
      </c>
      <c r="L12" s="92">
        <f t="shared" si="1"/>
        <v>1042</v>
      </c>
      <c r="M12" s="90">
        <f t="shared" si="0"/>
        <v>19983</v>
      </c>
      <c r="N12" s="90">
        <f t="shared" si="0"/>
        <v>128</v>
      </c>
      <c r="O12" s="91">
        <f t="shared" si="0"/>
        <v>21153</v>
      </c>
    </row>
    <row r="13" spans="1:15" ht="14.25">
      <c r="A13" s="86" t="s">
        <v>64</v>
      </c>
      <c r="B13" s="77" t="s">
        <v>65</v>
      </c>
      <c r="C13" s="106" t="s">
        <v>65</v>
      </c>
      <c r="D13" s="92">
        <v>291</v>
      </c>
      <c r="E13" s="90">
        <v>16397</v>
      </c>
      <c r="F13" s="90">
        <v>374</v>
      </c>
      <c r="G13" s="93">
        <v>17062</v>
      </c>
      <c r="H13" s="92">
        <v>184</v>
      </c>
      <c r="I13" s="90">
        <v>4823</v>
      </c>
      <c r="J13" s="90">
        <v>979</v>
      </c>
      <c r="K13" s="93">
        <v>5986</v>
      </c>
      <c r="L13" s="92">
        <f t="shared" si="1"/>
        <v>475</v>
      </c>
      <c r="M13" s="90">
        <f t="shared" si="0"/>
        <v>21220</v>
      </c>
      <c r="N13" s="90">
        <f t="shared" si="0"/>
        <v>1353</v>
      </c>
      <c r="O13" s="91">
        <f t="shared" si="0"/>
        <v>23048</v>
      </c>
    </row>
    <row r="14" spans="1:15" ht="14.25">
      <c r="A14" s="86" t="s">
        <v>65</v>
      </c>
      <c r="B14" s="77" t="s">
        <v>64</v>
      </c>
      <c r="C14" s="106" t="s">
        <v>65</v>
      </c>
      <c r="D14" s="92">
        <v>761</v>
      </c>
      <c r="E14" s="90">
        <v>20934</v>
      </c>
      <c r="F14" s="90">
        <v>133</v>
      </c>
      <c r="G14" s="93">
        <v>21828</v>
      </c>
      <c r="H14" s="92">
        <v>88</v>
      </c>
      <c r="I14" s="90">
        <v>1913</v>
      </c>
      <c r="J14" s="90">
        <v>221</v>
      </c>
      <c r="K14" s="93">
        <v>2222</v>
      </c>
      <c r="L14" s="92">
        <f t="shared" si="1"/>
        <v>849</v>
      </c>
      <c r="M14" s="90">
        <f t="shared" si="0"/>
        <v>22847</v>
      </c>
      <c r="N14" s="90">
        <f t="shared" si="0"/>
        <v>354</v>
      </c>
      <c r="O14" s="91">
        <f t="shared" si="0"/>
        <v>24050</v>
      </c>
    </row>
    <row r="15" spans="1:15" ht="14.25">
      <c r="A15" s="86" t="s">
        <v>65</v>
      </c>
      <c r="B15" s="77" t="s">
        <v>65</v>
      </c>
      <c r="C15" s="106" t="s">
        <v>64</v>
      </c>
      <c r="D15" s="92">
        <v>875</v>
      </c>
      <c r="E15" s="90">
        <v>36181</v>
      </c>
      <c r="F15" s="90">
        <v>189</v>
      </c>
      <c r="G15" s="93">
        <v>37245</v>
      </c>
      <c r="H15" s="92">
        <v>67</v>
      </c>
      <c r="I15" s="90">
        <v>1745</v>
      </c>
      <c r="J15" s="90">
        <v>19</v>
      </c>
      <c r="K15" s="93">
        <v>1831</v>
      </c>
      <c r="L15" s="92">
        <f t="shared" si="1"/>
        <v>942</v>
      </c>
      <c r="M15" s="90">
        <f t="shared" si="0"/>
        <v>37926</v>
      </c>
      <c r="N15" s="90">
        <f t="shared" si="0"/>
        <v>208</v>
      </c>
      <c r="O15" s="91">
        <f t="shared" si="0"/>
        <v>39076</v>
      </c>
    </row>
    <row r="16" spans="1:15" ht="14.25">
      <c r="A16" s="86" t="s">
        <v>65</v>
      </c>
      <c r="B16" s="77" t="s">
        <v>65</v>
      </c>
      <c r="C16" s="106" t="s">
        <v>65</v>
      </c>
      <c r="D16" s="92">
        <v>2000</v>
      </c>
      <c r="E16" s="90">
        <v>238081</v>
      </c>
      <c r="F16" s="90">
        <v>683</v>
      </c>
      <c r="G16" s="93">
        <v>240764</v>
      </c>
      <c r="H16" s="92">
        <v>104</v>
      </c>
      <c r="I16" s="90">
        <v>5530</v>
      </c>
      <c r="J16" s="90">
        <v>512</v>
      </c>
      <c r="K16" s="93">
        <v>6146</v>
      </c>
      <c r="L16" s="92">
        <f t="shared" si="1"/>
        <v>2104</v>
      </c>
      <c r="M16" s="90">
        <f t="shared" si="0"/>
        <v>243611</v>
      </c>
      <c r="N16" s="90">
        <f t="shared" si="0"/>
        <v>1195</v>
      </c>
      <c r="O16" s="91">
        <f t="shared" si="0"/>
        <v>246910</v>
      </c>
    </row>
    <row r="17" spans="1:15" s="27" customFormat="1" ht="14.25">
      <c r="A17" s="103"/>
      <c r="B17" s="103"/>
      <c r="C17" s="104" t="s">
        <v>0</v>
      </c>
      <c r="D17" s="97">
        <f>SUM(D9:D16)</f>
        <v>6442</v>
      </c>
      <c r="E17" s="95">
        <f aca="true" t="shared" si="2" ref="E17:O17">SUM(E9:E16)</f>
        <v>364394</v>
      </c>
      <c r="F17" s="95">
        <f t="shared" si="2"/>
        <v>1915</v>
      </c>
      <c r="G17" s="98">
        <f t="shared" si="2"/>
        <v>372751</v>
      </c>
      <c r="H17" s="97">
        <f t="shared" si="2"/>
        <v>1598</v>
      </c>
      <c r="I17" s="95">
        <f t="shared" si="2"/>
        <v>29177</v>
      </c>
      <c r="J17" s="95">
        <f t="shared" si="2"/>
        <v>4242</v>
      </c>
      <c r="K17" s="98">
        <f t="shared" si="2"/>
        <v>35017</v>
      </c>
      <c r="L17" s="97">
        <f t="shared" si="2"/>
        <v>8040</v>
      </c>
      <c r="M17" s="95">
        <f t="shared" si="2"/>
        <v>393571</v>
      </c>
      <c r="N17" s="95">
        <f t="shared" si="2"/>
        <v>6157</v>
      </c>
      <c r="O17" s="96">
        <f t="shared" si="2"/>
        <v>407768</v>
      </c>
    </row>
    <row r="20" spans="1:18" ht="14.25">
      <c r="A20" s="202" t="s">
        <v>22</v>
      </c>
      <c r="B20" s="202"/>
      <c r="C20" s="202"/>
      <c r="D20" s="202"/>
      <c r="E20" s="202"/>
      <c r="F20" s="202"/>
      <c r="G20" s="202"/>
      <c r="H20" s="202"/>
      <c r="I20" s="202"/>
      <c r="J20" s="202"/>
      <c r="K20" s="202"/>
      <c r="L20" s="202"/>
      <c r="M20" s="64"/>
      <c r="N20" s="64"/>
      <c r="O20" s="64"/>
      <c r="P20" s="64"/>
      <c r="Q20" s="64"/>
      <c r="R20" s="64"/>
    </row>
    <row r="21" spans="1:18" s="198" customFormat="1" ht="14.25">
      <c r="A21" s="206" t="s">
        <v>88</v>
      </c>
      <c r="B21" s="206"/>
      <c r="C21" s="206"/>
      <c r="D21" s="206"/>
      <c r="E21" s="206"/>
      <c r="F21" s="206"/>
      <c r="G21" s="206"/>
      <c r="H21" s="206"/>
      <c r="I21" s="206"/>
      <c r="J21" s="206"/>
      <c r="K21" s="206"/>
      <c r="L21" s="206"/>
      <c r="M21" s="199"/>
      <c r="N21" s="199"/>
      <c r="O21" s="199"/>
      <c r="P21" s="199"/>
      <c r="Q21" s="199"/>
      <c r="R21" s="199"/>
    </row>
    <row r="22" spans="1:18" ht="6.75" customHeight="1">
      <c r="A22" s="24"/>
      <c r="B22" s="24"/>
      <c r="C22" s="24"/>
      <c r="D22" s="24"/>
      <c r="E22" s="24"/>
      <c r="F22" s="24"/>
      <c r="G22" s="24"/>
      <c r="H22" s="24"/>
      <c r="I22" s="24"/>
      <c r="J22" s="24"/>
      <c r="K22" s="24"/>
      <c r="L22" s="24"/>
      <c r="M22" s="64"/>
      <c r="N22" s="64"/>
      <c r="O22" s="64"/>
      <c r="P22" s="64"/>
      <c r="Q22" s="64"/>
      <c r="R22" s="64"/>
    </row>
    <row r="23" spans="1:14" ht="14.25">
      <c r="A23" s="214" t="s">
        <v>97</v>
      </c>
      <c r="B23" s="214"/>
      <c r="C23" s="214"/>
      <c r="D23" s="214"/>
      <c r="E23" s="214"/>
      <c r="F23" s="214"/>
      <c r="G23" s="214"/>
      <c r="H23" s="214"/>
      <c r="I23" s="214"/>
      <c r="J23" s="214"/>
      <c r="K23" s="214"/>
      <c r="L23" s="214"/>
      <c r="M23" s="105"/>
      <c r="N23" s="105"/>
    </row>
    <row r="24" ht="6.75" customHeight="1" thickBot="1"/>
    <row r="25" spans="1:12" ht="15" thickTop="1">
      <c r="A25" s="215" t="s">
        <v>51</v>
      </c>
      <c r="B25" s="215"/>
      <c r="C25" s="215"/>
      <c r="D25" s="224" t="s">
        <v>45</v>
      </c>
      <c r="E25" s="225"/>
      <c r="F25" s="226"/>
      <c r="G25" s="224" t="s">
        <v>44</v>
      </c>
      <c r="H25" s="225"/>
      <c r="I25" s="226"/>
      <c r="J25" s="225" t="s">
        <v>0</v>
      </c>
      <c r="K25" s="225"/>
      <c r="L25" s="225"/>
    </row>
    <row r="26" spans="1:12" ht="42.75">
      <c r="A26" s="84" t="s">
        <v>42</v>
      </c>
      <c r="B26" s="48" t="s">
        <v>66</v>
      </c>
      <c r="C26" s="101" t="s">
        <v>41</v>
      </c>
      <c r="D26" s="117" t="s">
        <v>19</v>
      </c>
      <c r="E26" s="107" t="s">
        <v>20</v>
      </c>
      <c r="F26" s="118" t="s">
        <v>0</v>
      </c>
      <c r="G26" s="117" t="s">
        <v>19</v>
      </c>
      <c r="H26" s="107" t="s">
        <v>20</v>
      </c>
      <c r="I26" s="118" t="s">
        <v>0</v>
      </c>
      <c r="J26" s="116" t="s">
        <v>19</v>
      </c>
      <c r="K26" s="107" t="s">
        <v>20</v>
      </c>
      <c r="L26" s="108" t="s">
        <v>0</v>
      </c>
    </row>
    <row r="27" spans="1:12" ht="14.25">
      <c r="A27" s="86" t="s">
        <v>64</v>
      </c>
      <c r="B27" s="77" t="s">
        <v>64</v>
      </c>
      <c r="C27" s="106" t="s">
        <v>64</v>
      </c>
      <c r="D27" s="142">
        <f aca="true" t="shared" si="3" ref="D27:D35">D9/(D9+E9)*100</f>
        <v>4.811783960720131</v>
      </c>
      <c r="E27" s="133">
        <f aca="true" t="shared" si="4" ref="E27:E35">E9/(E9+D9)*100</f>
        <v>95.18821603927987</v>
      </c>
      <c r="F27" s="143">
        <f>SUM(D27:E27)</f>
        <v>100</v>
      </c>
      <c r="G27" s="142">
        <f aca="true" t="shared" si="5" ref="G27:G35">H9/(H9+I9)*100</f>
        <v>7.349397590361447</v>
      </c>
      <c r="H27" s="133">
        <f aca="true" t="shared" si="6" ref="H27:H35">I9/(I9+H9)*100</f>
        <v>92.65060240963855</v>
      </c>
      <c r="I27" s="143">
        <f>SUM(G27:H27)</f>
        <v>100</v>
      </c>
      <c r="J27" s="134">
        <f aca="true" t="shared" si="7" ref="J27:J35">L9/(L9+M9)*100</f>
        <v>5.4865839006808175</v>
      </c>
      <c r="K27" s="133">
        <f aca="true" t="shared" si="8" ref="K27:K35">M9/(M9+L9)*100</f>
        <v>94.51341609931919</v>
      </c>
      <c r="L27" s="132">
        <f>SUM(J27:K27)</f>
        <v>100</v>
      </c>
    </row>
    <row r="28" spans="1:12" ht="14.25">
      <c r="A28" s="86" t="s">
        <v>64</v>
      </c>
      <c r="B28" s="77" t="s">
        <v>64</v>
      </c>
      <c r="C28" s="106" t="s">
        <v>65</v>
      </c>
      <c r="D28" s="142">
        <f t="shared" si="3"/>
        <v>4.9876399592845715</v>
      </c>
      <c r="E28" s="133">
        <f t="shared" si="4"/>
        <v>95.01236004071542</v>
      </c>
      <c r="F28" s="143">
        <f aca="true" t="shared" si="9" ref="F28:F35">SUM(D28:E28)</f>
        <v>100</v>
      </c>
      <c r="G28" s="142">
        <f t="shared" si="5"/>
        <v>8.666280640802935</v>
      </c>
      <c r="H28" s="133">
        <f t="shared" si="6"/>
        <v>91.33371935919706</v>
      </c>
      <c r="I28" s="143">
        <f aca="true" t="shared" si="10" ref="I28:I35">SUM(G28:H28)</f>
        <v>100</v>
      </c>
      <c r="J28" s="134">
        <f t="shared" si="7"/>
        <v>6.568253441698458</v>
      </c>
      <c r="K28" s="133">
        <f t="shared" si="8"/>
        <v>93.43174655830154</v>
      </c>
      <c r="L28" s="132">
        <f aca="true" t="shared" si="11" ref="L28:L35">SUM(J28:K28)</f>
        <v>100</v>
      </c>
    </row>
    <row r="29" spans="1:12" ht="14.25">
      <c r="A29" s="86" t="s">
        <v>64</v>
      </c>
      <c r="B29" s="77" t="s">
        <v>65</v>
      </c>
      <c r="C29" s="106" t="s">
        <v>64</v>
      </c>
      <c r="D29" s="142">
        <f t="shared" si="3"/>
        <v>3.1686260102865544</v>
      </c>
      <c r="E29" s="133">
        <f t="shared" si="4"/>
        <v>96.83137398971344</v>
      </c>
      <c r="F29" s="143">
        <f t="shared" si="9"/>
        <v>100</v>
      </c>
      <c r="G29" s="142">
        <f t="shared" si="5"/>
        <v>4.48813056379822</v>
      </c>
      <c r="H29" s="133">
        <f t="shared" si="6"/>
        <v>95.51186943620178</v>
      </c>
      <c r="I29" s="143">
        <f t="shared" si="10"/>
        <v>100</v>
      </c>
      <c r="J29" s="134">
        <f t="shared" si="7"/>
        <v>3.4305064782096584</v>
      </c>
      <c r="K29" s="133">
        <f t="shared" si="8"/>
        <v>96.56949352179033</v>
      </c>
      <c r="L29" s="132">
        <f t="shared" si="11"/>
        <v>100</v>
      </c>
    </row>
    <row r="30" spans="1:12" ht="14.25">
      <c r="A30" s="86" t="s">
        <v>65</v>
      </c>
      <c r="B30" s="77" t="s">
        <v>64</v>
      </c>
      <c r="C30" s="106" t="s">
        <v>64</v>
      </c>
      <c r="D30" s="142">
        <f t="shared" si="3"/>
        <v>4.916497580771032</v>
      </c>
      <c r="E30" s="133">
        <f t="shared" si="4"/>
        <v>95.08350241922898</v>
      </c>
      <c r="F30" s="143">
        <f t="shared" si="9"/>
        <v>100.00000000000001</v>
      </c>
      <c r="G30" s="142">
        <f t="shared" si="5"/>
        <v>5.376940133037694</v>
      </c>
      <c r="H30" s="133">
        <f t="shared" si="6"/>
        <v>94.62305986696231</v>
      </c>
      <c r="I30" s="143">
        <f t="shared" si="10"/>
        <v>100</v>
      </c>
      <c r="J30" s="134">
        <f t="shared" si="7"/>
        <v>4.956004756242568</v>
      </c>
      <c r="K30" s="133">
        <f t="shared" si="8"/>
        <v>95.04399524375742</v>
      </c>
      <c r="L30" s="132">
        <f t="shared" si="11"/>
        <v>99.99999999999999</v>
      </c>
    </row>
    <row r="31" spans="1:12" ht="14.25">
      <c r="A31" s="86" t="s">
        <v>64</v>
      </c>
      <c r="B31" s="77" t="s">
        <v>65</v>
      </c>
      <c r="C31" s="106" t="s">
        <v>65</v>
      </c>
      <c r="D31" s="142">
        <f t="shared" si="3"/>
        <v>1.7437679769894534</v>
      </c>
      <c r="E31" s="133">
        <f t="shared" si="4"/>
        <v>98.25623202301055</v>
      </c>
      <c r="F31" s="143">
        <f t="shared" si="9"/>
        <v>100.00000000000001</v>
      </c>
      <c r="G31" s="142">
        <f t="shared" si="5"/>
        <v>3.674855202716197</v>
      </c>
      <c r="H31" s="133">
        <f t="shared" si="6"/>
        <v>96.3251447972838</v>
      </c>
      <c r="I31" s="143">
        <f t="shared" si="10"/>
        <v>100</v>
      </c>
      <c r="J31" s="134">
        <f t="shared" si="7"/>
        <v>2.189444572482139</v>
      </c>
      <c r="K31" s="133">
        <f t="shared" si="8"/>
        <v>97.81055542751787</v>
      </c>
      <c r="L31" s="132">
        <f t="shared" si="11"/>
        <v>100.00000000000001</v>
      </c>
    </row>
    <row r="32" spans="1:12" ht="14.25">
      <c r="A32" s="86" t="s">
        <v>65</v>
      </c>
      <c r="B32" s="77" t="s">
        <v>64</v>
      </c>
      <c r="C32" s="106" t="s">
        <v>65</v>
      </c>
      <c r="D32" s="142">
        <f t="shared" si="3"/>
        <v>3.5077206729661214</v>
      </c>
      <c r="E32" s="133">
        <f t="shared" si="4"/>
        <v>96.49227932703388</v>
      </c>
      <c r="F32" s="143">
        <f t="shared" si="9"/>
        <v>100</v>
      </c>
      <c r="G32" s="142">
        <f t="shared" si="5"/>
        <v>4.397801099450275</v>
      </c>
      <c r="H32" s="133">
        <f t="shared" si="6"/>
        <v>95.60219890054972</v>
      </c>
      <c r="I32" s="143">
        <f t="shared" si="10"/>
        <v>100</v>
      </c>
      <c r="J32" s="134">
        <f t="shared" si="7"/>
        <v>3.5828831870357867</v>
      </c>
      <c r="K32" s="133">
        <f t="shared" si="8"/>
        <v>96.41711681296421</v>
      </c>
      <c r="L32" s="132">
        <f t="shared" si="11"/>
        <v>100</v>
      </c>
    </row>
    <row r="33" spans="1:12" ht="14.25">
      <c r="A33" s="86" t="s">
        <v>65</v>
      </c>
      <c r="B33" s="77" t="s">
        <v>65</v>
      </c>
      <c r="C33" s="106" t="s">
        <v>64</v>
      </c>
      <c r="D33" s="142">
        <f t="shared" si="3"/>
        <v>2.3612910189982728</v>
      </c>
      <c r="E33" s="133">
        <f t="shared" si="4"/>
        <v>97.63870898100173</v>
      </c>
      <c r="F33" s="143">
        <f t="shared" si="9"/>
        <v>100</v>
      </c>
      <c r="G33" s="142">
        <f t="shared" si="5"/>
        <v>3.69757174392936</v>
      </c>
      <c r="H33" s="133">
        <f t="shared" si="6"/>
        <v>96.30242825607064</v>
      </c>
      <c r="I33" s="143">
        <f t="shared" si="10"/>
        <v>100</v>
      </c>
      <c r="J33" s="134">
        <f t="shared" si="7"/>
        <v>2.4235875270145106</v>
      </c>
      <c r="K33" s="133">
        <f t="shared" si="8"/>
        <v>97.57641247298548</v>
      </c>
      <c r="L33" s="132">
        <f t="shared" si="11"/>
        <v>99.99999999999999</v>
      </c>
    </row>
    <row r="34" spans="1:12" ht="14.25">
      <c r="A34" s="86" t="s">
        <v>65</v>
      </c>
      <c r="B34" s="77" t="s">
        <v>65</v>
      </c>
      <c r="C34" s="106" t="s">
        <v>65</v>
      </c>
      <c r="D34" s="142">
        <f t="shared" si="3"/>
        <v>0.833052178223183</v>
      </c>
      <c r="E34" s="133">
        <f t="shared" si="4"/>
        <v>99.16694782177682</v>
      </c>
      <c r="F34" s="143">
        <f t="shared" si="9"/>
        <v>100</v>
      </c>
      <c r="G34" s="142">
        <f t="shared" si="5"/>
        <v>1.845935392261271</v>
      </c>
      <c r="H34" s="133">
        <f t="shared" si="6"/>
        <v>98.15406460773873</v>
      </c>
      <c r="I34" s="143">
        <f t="shared" si="10"/>
        <v>100</v>
      </c>
      <c r="J34" s="134">
        <f t="shared" si="7"/>
        <v>0.8562765805913355</v>
      </c>
      <c r="K34" s="133">
        <f t="shared" si="8"/>
        <v>99.14372341940867</v>
      </c>
      <c r="L34" s="132">
        <f t="shared" si="11"/>
        <v>100.00000000000001</v>
      </c>
    </row>
    <row r="35" spans="1:12" s="27" customFormat="1" ht="14.25">
      <c r="A35" s="103"/>
      <c r="B35" s="103"/>
      <c r="C35" s="115" t="s">
        <v>0</v>
      </c>
      <c r="D35" s="144">
        <f t="shared" si="3"/>
        <v>1.737156047417187</v>
      </c>
      <c r="E35" s="137">
        <f t="shared" si="4"/>
        <v>98.26284395258281</v>
      </c>
      <c r="F35" s="145">
        <f t="shared" si="9"/>
        <v>100</v>
      </c>
      <c r="G35" s="144">
        <f t="shared" si="5"/>
        <v>5.192526401299756</v>
      </c>
      <c r="H35" s="137">
        <f t="shared" si="6"/>
        <v>94.80747359870024</v>
      </c>
      <c r="I35" s="145">
        <f t="shared" si="10"/>
        <v>100</v>
      </c>
      <c r="J35" s="138">
        <f t="shared" si="7"/>
        <v>2.0019371979353155</v>
      </c>
      <c r="K35" s="137">
        <f t="shared" si="8"/>
        <v>97.9980628020647</v>
      </c>
      <c r="L35" s="136">
        <f t="shared" si="11"/>
        <v>100.00000000000001</v>
      </c>
    </row>
    <row r="37" ht="14.25">
      <c r="A37" s="181"/>
    </row>
  </sheetData>
  <sheetProtection/>
  <mergeCells count="14">
    <mergeCell ref="A5:O5"/>
    <mergeCell ref="A21:L21"/>
    <mergeCell ref="A3:O3"/>
    <mergeCell ref="A2:O2"/>
    <mergeCell ref="A7:C7"/>
    <mergeCell ref="A23:L23"/>
    <mergeCell ref="A25:C25"/>
    <mergeCell ref="A20:L20"/>
    <mergeCell ref="D25:F25"/>
    <mergeCell ref="G25:I25"/>
    <mergeCell ref="J25:L25"/>
    <mergeCell ref="D7:G7"/>
    <mergeCell ref="H7:K7"/>
    <mergeCell ref="L7:O7"/>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N12" sqref="N12"/>
    </sheetView>
  </sheetViews>
  <sheetFormatPr defaultColWidth="9.140625" defaultRowHeight="15"/>
  <sheetData/>
  <sheetProtection/>
  <printOptions/>
  <pageMargins left="0.7086614173228347" right="0.7086614173228347" top="0.15748031496062992" bottom="0.15748031496062992" header="0.31496062992125984" footer="0.31496062992125984"/>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Q58"/>
  <sheetViews>
    <sheetView zoomScalePageLayoutView="0" workbookViewId="0" topLeftCell="A1">
      <selection activeCell="A58" sqref="A58"/>
    </sheetView>
  </sheetViews>
  <sheetFormatPr defaultColWidth="9.140625" defaultRowHeight="15"/>
  <cols>
    <col min="1" max="1" width="23.28125" style="1" customWidth="1"/>
    <col min="2" max="3" width="7.57421875" style="0" customWidth="1"/>
    <col min="4" max="4" width="7.57421875" style="2" customWidth="1"/>
    <col min="5" max="6" width="7.57421875" style="0" customWidth="1"/>
    <col min="7" max="7" width="7.57421875" style="2" customWidth="1"/>
    <col min="8" max="9" width="7.57421875" style="0" customWidth="1"/>
    <col min="10" max="10" width="7.57421875" style="2" customWidth="1"/>
    <col min="11" max="11" width="2.28125" style="2" customWidth="1"/>
    <col min="12" max="13" width="8.8515625" style="0" customWidth="1"/>
    <col min="14" max="14" width="8.28125" style="2" customWidth="1"/>
  </cols>
  <sheetData>
    <row r="1" ht="14.25">
      <c r="A1" s="1" t="s">
        <v>82</v>
      </c>
    </row>
    <row r="2" spans="1:14" s="3" customFormat="1" ht="12.75">
      <c r="A2" s="202" t="s">
        <v>21</v>
      </c>
      <c r="B2" s="202"/>
      <c r="C2" s="202"/>
      <c r="D2" s="202"/>
      <c r="E2" s="202"/>
      <c r="F2" s="202"/>
      <c r="G2" s="202"/>
      <c r="H2" s="202"/>
      <c r="I2" s="202"/>
      <c r="J2" s="202"/>
      <c r="K2" s="202"/>
      <c r="L2" s="202"/>
      <c r="M2" s="202"/>
      <c r="N2" s="202"/>
    </row>
    <row r="3" spans="1:14" s="194" customFormat="1" ht="12.75">
      <c r="A3" s="206" t="s">
        <v>88</v>
      </c>
      <c r="B3" s="206"/>
      <c r="C3" s="206"/>
      <c r="D3" s="206"/>
      <c r="E3" s="206"/>
      <c r="F3" s="206"/>
      <c r="G3" s="206"/>
      <c r="H3" s="206"/>
      <c r="I3" s="206"/>
      <c r="J3" s="206"/>
      <c r="K3" s="206"/>
      <c r="L3" s="206"/>
      <c r="M3" s="206"/>
      <c r="N3" s="206"/>
    </row>
    <row r="4" spans="1:14" s="3" customFormat="1" ht="6.75" customHeight="1">
      <c r="A4" s="24"/>
      <c r="B4" s="24"/>
      <c r="C4" s="24"/>
      <c r="D4" s="24"/>
      <c r="E4" s="24"/>
      <c r="F4" s="24"/>
      <c r="G4" s="24"/>
      <c r="H4" s="24"/>
      <c r="I4" s="24"/>
      <c r="J4" s="24"/>
      <c r="K4" s="24"/>
      <c r="L4" s="24"/>
      <c r="M4" s="24"/>
      <c r="N4" s="24"/>
    </row>
    <row r="5" spans="1:14" s="3" customFormat="1" ht="12.75">
      <c r="A5" s="202" t="s">
        <v>89</v>
      </c>
      <c r="B5" s="202"/>
      <c r="C5" s="202"/>
      <c r="D5" s="202"/>
      <c r="E5" s="202"/>
      <c r="F5" s="202"/>
      <c r="G5" s="202"/>
      <c r="H5" s="202"/>
      <c r="I5" s="202"/>
      <c r="J5" s="202"/>
      <c r="K5" s="202"/>
      <c r="L5" s="202"/>
      <c r="M5" s="202"/>
      <c r="N5" s="202"/>
    </row>
    <row r="6" ht="6.75" customHeight="1" thickBot="1"/>
    <row r="7" spans="1:14" ht="27" customHeight="1">
      <c r="A7" s="4"/>
      <c r="B7" s="203" t="s">
        <v>28</v>
      </c>
      <c r="C7" s="204"/>
      <c r="D7" s="204"/>
      <c r="E7" s="203" t="s">
        <v>16</v>
      </c>
      <c r="F7" s="204"/>
      <c r="G7" s="205"/>
      <c r="H7" s="203" t="s">
        <v>17</v>
      </c>
      <c r="I7" s="204"/>
      <c r="J7" s="205"/>
      <c r="K7" s="52"/>
      <c r="L7" s="200" t="s">
        <v>84</v>
      </c>
      <c r="M7" s="201"/>
      <c r="N7" s="201"/>
    </row>
    <row r="8" spans="1:14" ht="14.25">
      <c r="A8" s="5"/>
      <c r="B8" s="6" t="s">
        <v>1</v>
      </c>
      <c r="C8" s="7" t="s">
        <v>2</v>
      </c>
      <c r="D8" s="7" t="s">
        <v>0</v>
      </c>
      <c r="E8" s="6" t="s">
        <v>1</v>
      </c>
      <c r="F8" s="7" t="s">
        <v>2</v>
      </c>
      <c r="G8" s="7" t="s">
        <v>0</v>
      </c>
      <c r="H8" s="6" t="s">
        <v>1</v>
      </c>
      <c r="I8" s="7" t="s">
        <v>2</v>
      </c>
      <c r="J8" s="44" t="s">
        <v>0</v>
      </c>
      <c r="K8" s="7"/>
      <c r="L8" s="6" t="s">
        <v>1</v>
      </c>
      <c r="M8" s="7" t="s">
        <v>2</v>
      </c>
      <c r="N8" s="7" t="s">
        <v>0</v>
      </c>
    </row>
    <row r="9" spans="1:13" s="2" customFormat="1" ht="14.25">
      <c r="A9" s="8" t="s">
        <v>3</v>
      </c>
      <c r="B9" s="9"/>
      <c r="C9" s="10"/>
      <c r="E9" s="9"/>
      <c r="F9" s="10"/>
      <c r="H9" s="11"/>
      <c r="I9" s="12"/>
      <c r="J9" s="25"/>
      <c r="L9" s="11"/>
      <c r="M9" s="12"/>
    </row>
    <row r="10" spans="1:14" ht="14.25">
      <c r="A10" s="2" t="s">
        <v>4</v>
      </c>
      <c r="B10" s="31">
        <v>1452</v>
      </c>
      <c r="C10" s="32">
        <v>1312</v>
      </c>
      <c r="D10" s="32">
        <v>2764</v>
      </c>
      <c r="E10" s="31">
        <v>1835</v>
      </c>
      <c r="F10" s="32">
        <v>1732</v>
      </c>
      <c r="G10" s="32">
        <v>3567</v>
      </c>
      <c r="H10" s="31">
        <v>1682</v>
      </c>
      <c r="I10" s="32">
        <v>1597</v>
      </c>
      <c r="J10" s="56">
        <v>3279</v>
      </c>
      <c r="K10" s="32"/>
      <c r="L10" s="31">
        <v>5585</v>
      </c>
      <c r="M10" s="32">
        <v>5340</v>
      </c>
      <c r="N10" s="32">
        <v>10925</v>
      </c>
    </row>
    <row r="11" spans="1:14" ht="14.25">
      <c r="A11" s="2" t="s">
        <v>5</v>
      </c>
      <c r="B11" s="31">
        <v>4008</v>
      </c>
      <c r="C11" s="33">
        <v>4122</v>
      </c>
      <c r="D11" s="32">
        <v>8130</v>
      </c>
      <c r="E11" s="31">
        <v>4288</v>
      </c>
      <c r="F11" s="33">
        <v>4354</v>
      </c>
      <c r="G11" s="32">
        <v>8642</v>
      </c>
      <c r="H11" s="31">
        <v>4421</v>
      </c>
      <c r="I11" s="32">
        <v>4576</v>
      </c>
      <c r="J11" s="56">
        <v>8997</v>
      </c>
      <c r="K11" s="32"/>
      <c r="L11" s="31">
        <v>21909</v>
      </c>
      <c r="M11" s="33">
        <v>21714</v>
      </c>
      <c r="N11" s="32">
        <v>43623</v>
      </c>
    </row>
    <row r="12" spans="1:14" ht="14.25">
      <c r="A12" s="2" t="s">
        <v>6</v>
      </c>
      <c r="B12" s="31">
        <v>0</v>
      </c>
      <c r="C12" s="34">
        <v>0</v>
      </c>
      <c r="D12" s="35">
        <v>0</v>
      </c>
      <c r="E12" s="36">
        <v>0</v>
      </c>
      <c r="F12" s="34">
        <v>0</v>
      </c>
      <c r="G12" s="35">
        <v>0</v>
      </c>
      <c r="H12" s="36">
        <v>0</v>
      </c>
      <c r="I12" s="35">
        <v>0</v>
      </c>
      <c r="J12" s="57">
        <v>0</v>
      </c>
      <c r="K12" s="35"/>
      <c r="L12" s="36">
        <v>0</v>
      </c>
      <c r="M12" s="34">
        <v>0</v>
      </c>
      <c r="N12" s="35">
        <v>0</v>
      </c>
    </row>
    <row r="13" spans="1:14" ht="14.25">
      <c r="A13" s="2" t="s">
        <v>7</v>
      </c>
      <c r="B13" s="31">
        <v>3314</v>
      </c>
      <c r="C13" s="34">
        <v>3103</v>
      </c>
      <c r="D13" s="35">
        <v>6417</v>
      </c>
      <c r="E13" s="36">
        <v>3740</v>
      </c>
      <c r="F13" s="34">
        <v>3575</v>
      </c>
      <c r="G13" s="35">
        <v>7315</v>
      </c>
      <c r="H13" s="36">
        <v>3297</v>
      </c>
      <c r="I13" s="35">
        <v>3101</v>
      </c>
      <c r="J13" s="57">
        <v>6398</v>
      </c>
      <c r="K13" s="35"/>
      <c r="L13" s="36">
        <v>11409</v>
      </c>
      <c r="M13" s="34">
        <v>10670</v>
      </c>
      <c r="N13" s="35">
        <v>22079</v>
      </c>
    </row>
    <row r="14" spans="1:17" s="14" customFormat="1" ht="14.25">
      <c r="A14" s="14" t="s">
        <v>0</v>
      </c>
      <c r="B14" s="15">
        <v>8774</v>
      </c>
      <c r="C14" s="16">
        <v>8537</v>
      </c>
      <c r="D14" s="16">
        <v>17311</v>
      </c>
      <c r="E14" s="17">
        <v>9863</v>
      </c>
      <c r="F14" s="16">
        <v>9661</v>
      </c>
      <c r="G14" s="16">
        <v>19524</v>
      </c>
      <c r="H14" s="17">
        <v>9400</v>
      </c>
      <c r="I14" s="16">
        <v>9274</v>
      </c>
      <c r="J14" s="58">
        <v>18674</v>
      </c>
      <c r="K14" s="16"/>
      <c r="L14" s="17">
        <v>38903</v>
      </c>
      <c r="M14" s="16">
        <v>37724</v>
      </c>
      <c r="N14" s="16">
        <v>76627</v>
      </c>
      <c r="O14"/>
      <c r="P14"/>
      <c r="Q14"/>
    </row>
    <row r="15" spans="1:17" s="2" customFormat="1" ht="14.25">
      <c r="A15" s="1" t="s">
        <v>8</v>
      </c>
      <c r="B15" s="31"/>
      <c r="C15" s="35"/>
      <c r="D15" s="35"/>
      <c r="E15" s="36"/>
      <c r="F15" s="35"/>
      <c r="G15" s="35"/>
      <c r="H15" s="36"/>
      <c r="I15" s="35"/>
      <c r="J15" s="57"/>
      <c r="K15" s="35"/>
      <c r="L15" s="36"/>
      <c r="M15" s="35"/>
      <c r="N15" s="35"/>
      <c r="O15"/>
      <c r="P15"/>
      <c r="Q15"/>
    </row>
    <row r="16" spans="1:17" ht="14.25">
      <c r="A16" s="2" t="s">
        <v>4</v>
      </c>
      <c r="B16" s="31">
        <v>975</v>
      </c>
      <c r="C16" s="35">
        <v>1046</v>
      </c>
      <c r="D16" s="35">
        <v>2021</v>
      </c>
      <c r="E16" s="36">
        <v>739</v>
      </c>
      <c r="F16" s="35">
        <v>702</v>
      </c>
      <c r="G16" s="35">
        <v>1441</v>
      </c>
      <c r="H16" s="36">
        <v>763</v>
      </c>
      <c r="I16" s="35">
        <v>685</v>
      </c>
      <c r="J16" s="57">
        <v>1448</v>
      </c>
      <c r="K16" s="35"/>
      <c r="L16" s="36">
        <v>3436</v>
      </c>
      <c r="M16" s="35">
        <v>3239</v>
      </c>
      <c r="N16" s="35">
        <v>6675</v>
      </c>
      <c r="O16" s="14"/>
      <c r="P16" s="14"/>
      <c r="Q16" s="14"/>
    </row>
    <row r="17" spans="1:17" ht="14.25">
      <c r="A17" s="2" t="s">
        <v>5</v>
      </c>
      <c r="B17" s="31">
        <v>2821</v>
      </c>
      <c r="C17" s="34">
        <v>2704</v>
      </c>
      <c r="D17" s="35">
        <v>5525</v>
      </c>
      <c r="E17" s="36">
        <v>1455</v>
      </c>
      <c r="F17" s="34">
        <v>1444</v>
      </c>
      <c r="G17" s="35">
        <v>2899</v>
      </c>
      <c r="H17" s="36">
        <v>1435</v>
      </c>
      <c r="I17" s="35">
        <v>1366</v>
      </c>
      <c r="J17" s="57">
        <v>2801</v>
      </c>
      <c r="K17" s="35"/>
      <c r="L17" s="36">
        <v>11716</v>
      </c>
      <c r="M17" s="34">
        <v>11026</v>
      </c>
      <c r="N17" s="35">
        <v>22742</v>
      </c>
      <c r="O17" s="2"/>
      <c r="P17" s="2"/>
      <c r="Q17" s="2"/>
    </row>
    <row r="18" spans="1:17" ht="14.25">
      <c r="A18" s="2" t="s">
        <v>6</v>
      </c>
      <c r="B18" s="31">
        <v>0</v>
      </c>
      <c r="C18" s="34">
        <v>0</v>
      </c>
      <c r="D18" s="35">
        <v>0</v>
      </c>
      <c r="E18" s="36">
        <v>0</v>
      </c>
      <c r="F18" s="34">
        <v>0</v>
      </c>
      <c r="G18" s="35">
        <v>0</v>
      </c>
      <c r="H18" s="36">
        <v>0</v>
      </c>
      <c r="I18" s="35">
        <v>0</v>
      </c>
      <c r="J18" s="57">
        <v>0</v>
      </c>
      <c r="K18" s="35"/>
      <c r="L18" s="36">
        <v>0</v>
      </c>
      <c r="M18" s="34">
        <v>0</v>
      </c>
      <c r="N18" s="35">
        <v>0</v>
      </c>
      <c r="O18" s="2"/>
      <c r="P18" s="2"/>
      <c r="Q18" s="2"/>
    </row>
    <row r="19" spans="1:14" ht="14.25">
      <c r="A19" s="2" t="s">
        <v>7</v>
      </c>
      <c r="B19" s="31">
        <v>1783</v>
      </c>
      <c r="C19" s="34">
        <v>1690</v>
      </c>
      <c r="D19" s="35">
        <v>3473</v>
      </c>
      <c r="E19" s="36">
        <v>867</v>
      </c>
      <c r="F19" s="34">
        <v>787</v>
      </c>
      <c r="G19" s="35">
        <v>1654</v>
      </c>
      <c r="H19" s="36">
        <v>780</v>
      </c>
      <c r="I19" s="35">
        <v>781</v>
      </c>
      <c r="J19" s="57">
        <v>1561</v>
      </c>
      <c r="K19" s="35"/>
      <c r="L19" s="36">
        <v>6309</v>
      </c>
      <c r="M19" s="34">
        <v>6070</v>
      </c>
      <c r="N19" s="35">
        <v>12379</v>
      </c>
    </row>
    <row r="20" spans="1:17" s="14" customFormat="1" ht="14.25">
      <c r="A20" s="14" t="s">
        <v>0</v>
      </c>
      <c r="B20" s="15">
        <v>5579</v>
      </c>
      <c r="C20" s="16">
        <v>5440</v>
      </c>
      <c r="D20" s="16">
        <v>11019</v>
      </c>
      <c r="E20" s="17">
        <v>3061</v>
      </c>
      <c r="F20" s="16">
        <v>2933</v>
      </c>
      <c r="G20" s="16">
        <v>5994</v>
      </c>
      <c r="H20" s="17">
        <v>2978</v>
      </c>
      <c r="I20" s="16">
        <v>2832</v>
      </c>
      <c r="J20" s="58">
        <v>5810</v>
      </c>
      <c r="K20" s="16"/>
      <c r="L20" s="17">
        <v>21461</v>
      </c>
      <c r="M20" s="16">
        <v>20335</v>
      </c>
      <c r="N20" s="16">
        <v>41796</v>
      </c>
      <c r="O20"/>
      <c r="P20"/>
      <c r="Q20"/>
    </row>
    <row r="21" spans="1:17" s="2" customFormat="1" ht="14.25">
      <c r="A21" s="1" t="s">
        <v>9</v>
      </c>
      <c r="B21" s="31"/>
      <c r="C21" s="35"/>
      <c r="D21" s="35"/>
      <c r="E21" s="36"/>
      <c r="F21" s="35"/>
      <c r="G21" s="35"/>
      <c r="H21" s="36"/>
      <c r="I21" s="35"/>
      <c r="J21" s="57"/>
      <c r="K21" s="35"/>
      <c r="L21" s="36"/>
      <c r="M21" s="35"/>
      <c r="N21" s="35"/>
      <c r="O21"/>
      <c r="P21"/>
      <c r="Q21"/>
    </row>
    <row r="22" spans="1:14" ht="14.25">
      <c r="A22" s="2" t="s">
        <v>4</v>
      </c>
      <c r="B22" s="31">
        <v>1258</v>
      </c>
      <c r="C22" s="35">
        <v>1244</v>
      </c>
      <c r="D22" s="35">
        <v>2502</v>
      </c>
      <c r="E22" s="36">
        <v>546</v>
      </c>
      <c r="F22" s="35">
        <v>555</v>
      </c>
      <c r="G22" s="35">
        <v>1101</v>
      </c>
      <c r="H22" s="36">
        <v>611</v>
      </c>
      <c r="I22" s="35">
        <v>589</v>
      </c>
      <c r="J22" s="57">
        <v>1200</v>
      </c>
      <c r="K22" s="35"/>
      <c r="L22" s="36">
        <v>1911</v>
      </c>
      <c r="M22" s="35">
        <v>1841</v>
      </c>
      <c r="N22" s="35">
        <v>3752</v>
      </c>
    </row>
    <row r="23" spans="1:14" ht="14.25">
      <c r="A23" s="2" t="s">
        <v>5</v>
      </c>
      <c r="B23" s="31">
        <v>2066</v>
      </c>
      <c r="C23" s="34">
        <v>1990</v>
      </c>
      <c r="D23" s="35">
        <v>4056</v>
      </c>
      <c r="E23" s="36">
        <v>944</v>
      </c>
      <c r="F23" s="34">
        <v>864</v>
      </c>
      <c r="G23" s="35">
        <v>1808</v>
      </c>
      <c r="H23" s="36">
        <v>818</v>
      </c>
      <c r="I23" s="35">
        <v>901</v>
      </c>
      <c r="J23" s="57">
        <v>1719</v>
      </c>
      <c r="K23" s="35"/>
      <c r="L23" s="36">
        <v>2914</v>
      </c>
      <c r="M23" s="34">
        <v>2801</v>
      </c>
      <c r="N23" s="35">
        <v>5715</v>
      </c>
    </row>
    <row r="24" spans="1:17" ht="14.25">
      <c r="A24" s="2" t="s">
        <v>7</v>
      </c>
      <c r="B24" s="31">
        <v>1347</v>
      </c>
      <c r="C24" s="34">
        <v>1279</v>
      </c>
      <c r="D24" s="35">
        <v>2626</v>
      </c>
      <c r="E24" s="36">
        <v>726</v>
      </c>
      <c r="F24" s="34">
        <v>642</v>
      </c>
      <c r="G24" s="35">
        <v>1368</v>
      </c>
      <c r="H24" s="36">
        <v>723</v>
      </c>
      <c r="I24" s="35">
        <v>662</v>
      </c>
      <c r="J24" s="57">
        <v>1385</v>
      </c>
      <c r="K24" s="35"/>
      <c r="L24" s="36">
        <v>1670</v>
      </c>
      <c r="M24" s="34">
        <v>1559</v>
      </c>
      <c r="N24" s="35">
        <v>3229</v>
      </c>
      <c r="O24" s="14"/>
      <c r="P24" s="14"/>
      <c r="Q24" s="14"/>
    </row>
    <row r="25" spans="1:17" s="14" customFormat="1" ht="14.25">
      <c r="A25" s="14" t="s">
        <v>0</v>
      </c>
      <c r="B25" s="15">
        <v>4671</v>
      </c>
      <c r="C25" s="16">
        <v>4513</v>
      </c>
      <c r="D25" s="16">
        <v>9184</v>
      </c>
      <c r="E25" s="17">
        <v>2216</v>
      </c>
      <c r="F25" s="16">
        <v>2061</v>
      </c>
      <c r="G25" s="16">
        <v>4277</v>
      </c>
      <c r="H25" s="17">
        <v>2152</v>
      </c>
      <c r="I25" s="16">
        <v>2152</v>
      </c>
      <c r="J25" s="58">
        <v>4304</v>
      </c>
      <c r="K25" s="16"/>
      <c r="L25" s="17">
        <v>6495</v>
      </c>
      <c r="M25" s="16">
        <v>6201</v>
      </c>
      <c r="N25" s="16">
        <v>12696</v>
      </c>
      <c r="O25" s="2"/>
      <c r="P25" s="2"/>
      <c r="Q25" s="2"/>
    </row>
    <row r="26" spans="1:17" s="2" customFormat="1" ht="14.25">
      <c r="A26" s="1" t="s">
        <v>10</v>
      </c>
      <c r="B26" s="31"/>
      <c r="C26" s="35"/>
      <c r="D26" s="35"/>
      <c r="E26" s="36"/>
      <c r="F26" s="35"/>
      <c r="G26" s="35"/>
      <c r="H26" s="36"/>
      <c r="I26" s="35"/>
      <c r="J26" s="57"/>
      <c r="K26" s="35"/>
      <c r="L26" s="36"/>
      <c r="M26" s="35"/>
      <c r="N26" s="35"/>
      <c r="O26"/>
      <c r="P26"/>
      <c r="Q26"/>
    </row>
    <row r="27" spans="1:14" ht="14.25">
      <c r="A27" s="2" t="s">
        <v>4</v>
      </c>
      <c r="B27" s="31">
        <v>615</v>
      </c>
      <c r="C27" s="35">
        <v>603</v>
      </c>
      <c r="D27" s="35">
        <v>1218</v>
      </c>
      <c r="E27" s="36">
        <v>975</v>
      </c>
      <c r="F27" s="35">
        <v>905</v>
      </c>
      <c r="G27" s="35">
        <v>1880</v>
      </c>
      <c r="H27" s="36">
        <v>854</v>
      </c>
      <c r="I27" s="35">
        <v>802</v>
      </c>
      <c r="J27" s="57">
        <v>1656</v>
      </c>
      <c r="K27" s="35"/>
      <c r="L27" s="36">
        <v>3056</v>
      </c>
      <c r="M27" s="35">
        <v>2879</v>
      </c>
      <c r="N27" s="35">
        <v>5935</v>
      </c>
    </row>
    <row r="28" spans="1:14" ht="14.25">
      <c r="A28" s="2" t="s">
        <v>5</v>
      </c>
      <c r="B28" s="31">
        <v>1592</v>
      </c>
      <c r="C28" s="34">
        <v>1545</v>
      </c>
      <c r="D28" s="35">
        <v>3137</v>
      </c>
      <c r="E28" s="36">
        <v>2342</v>
      </c>
      <c r="F28" s="34">
        <v>2259</v>
      </c>
      <c r="G28" s="35">
        <v>4601</v>
      </c>
      <c r="H28" s="36">
        <v>2354</v>
      </c>
      <c r="I28" s="35">
        <v>2223</v>
      </c>
      <c r="J28" s="57">
        <v>4577</v>
      </c>
      <c r="K28" s="35"/>
      <c r="L28" s="36">
        <v>16207</v>
      </c>
      <c r="M28" s="34">
        <v>15594</v>
      </c>
      <c r="N28" s="35">
        <v>31801</v>
      </c>
    </row>
    <row r="29" spans="1:17" ht="14.25">
      <c r="A29" s="2" t="s">
        <v>6</v>
      </c>
      <c r="B29" s="31">
        <v>0</v>
      </c>
      <c r="C29" s="34">
        <v>0</v>
      </c>
      <c r="D29" s="35">
        <v>0</v>
      </c>
      <c r="E29" s="36">
        <v>0</v>
      </c>
      <c r="F29" s="34">
        <v>0</v>
      </c>
      <c r="G29" s="35">
        <v>0</v>
      </c>
      <c r="H29" s="36">
        <v>0</v>
      </c>
      <c r="I29" s="35">
        <v>0</v>
      </c>
      <c r="J29" s="57">
        <v>0</v>
      </c>
      <c r="K29" s="35"/>
      <c r="L29" s="36">
        <v>0</v>
      </c>
      <c r="M29" s="34">
        <v>0</v>
      </c>
      <c r="N29" s="35">
        <v>0</v>
      </c>
      <c r="O29" s="14"/>
      <c r="P29" s="14"/>
      <c r="Q29" s="14"/>
    </row>
    <row r="30" spans="1:17" ht="14.25">
      <c r="A30" s="2" t="s">
        <v>7</v>
      </c>
      <c r="B30" s="31">
        <v>278</v>
      </c>
      <c r="C30" s="34">
        <v>242</v>
      </c>
      <c r="D30" s="35">
        <v>520</v>
      </c>
      <c r="E30" s="36">
        <v>497</v>
      </c>
      <c r="F30" s="34">
        <v>461</v>
      </c>
      <c r="G30" s="35">
        <v>958</v>
      </c>
      <c r="H30" s="36">
        <v>482</v>
      </c>
      <c r="I30" s="35">
        <v>450</v>
      </c>
      <c r="J30" s="57">
        <v>932</v>
      </c>
      <c r="K30" s="35"/>
      <c r="L30" s="36">
        <v>2898</v>
      </c>
      <c r="M30" s="34">
        <v>2667</v>
      </c>
      <c r="N30" s="35">
        <v>5565</v>
      </c>
      <c r="O30" s="2"/>
      <c r="P30" s="2"/>
      <c r="Q30" s="2"/>
    </row>
    <row r="31" spans="1:17" s="14" customFormat="1" ht="14.25">
      <c r="A31" s="14" t="s">
        <v>0</v>
      </c>
      <c r="B31" s="15">
        <v>2485</v>
      </c>
      <c r="C31" s="16">
        <v>2390</v>
      </c>
      <c r="D31" s="16">
        <v>4875</v>
      </c>
      <c r="E31" s="17">
        <v>3814</v>
      </c>
      <c r="F31" s="16">
        <v>3625</v>
      </c>
      <c r="G31" s="16">
        <v>7439</v>
      </c>
      <c r="H31" s="17">
        <v>3690</v>
      </c>
      <c r="I31" s="16">
        <v>3475</v>
      </c>
      <c r="J31" s="58">
        <v>7165</v>
      </c>
      <c r="K31" s="16"/>
      <c r="L31" s="17">
        <v>22161</v>
      </c>
      <c r="M31" s="16">
        <v>21140</v>
      </c>
      <c r="N31" s="16">
        <v>43301</v>
      </c>
      <c r="O31"/>
      <c r="P31"/>
      <c r="Q31"/>
    </row>
    <row r="32" spans="1:17" s="2" customFormat="1" ht="14.25">
      <c r="A32" s="1" t="s">
        <v>11</v>
      </c>
      <c r="B32" s="31"/>
      <c r="C32" s="35"/>
      <c r="D32" s="35"/>
      <c r="E32" s="36"/>
      <c r="F32" s="35"/>
      <c r="G32" s="35"/>
      <c r="H32" s="36"/>
      <c r="I32" s="35"/>
      <c r="J32" s="57"/>
      <c r="K32" s="35"/>
      <c r="L32" s="36"/>
      <c r="M32" s="35"/>
      <c r="N32" s="35"/>
      <c r="O32"/>
      <c r="P32"/>
      <c r="Q32"/>
    </row>
    <row r="33" spans="1:14" ht="14.25">
      <c r="A33" s="2" t="s">
        <v>4</v>
      </c>
      <c r="B33" s="31">
        <v>930</v>
      </c>
      <c r="C33" s="35">
        <v>903</v>
      </c>
      <c r="D33" s="35">
        <v>1833</v>
      </c>
      <c r="E33" s="36">
        <v>1246</v>
      </c>
      <c r="F33" s="35">
        <v>1158</v>
      </c>
      <c r="G33" s="35">
        <v>2404</v>
      </c>
      <c r="H33" s="36">
        <v>1173</v>
      </c>
      <c r="I33" s="35">
        <v>1143</v>
      </c>
      <c r="J33" s="57">
        <v>2316</v>
      </c>
      <c r="K33" s="35"/>
      <c r="L33" s="36">
        <v>4504</v>
      </c>
      <c r="M33" s="35">
        <v>4193</v>
      </c>
      <c r="N33" s="35">
        <v>8697</v>
      </c>
    </row>
    <row r="34" spans="1:14" ht="14.25">
      <c r="A34" s="2" t="s">
        <v>5</v>
      </c>
      <c r="B34" s="31">
        <v>3011</v>
      </c>
      <c r="C34" s="34">
        <v>2817</v>
      </c>
      <c r="D34" s="35">
        <v>5828</v>
      </c>
      <c r="E34" s="36">
        <v>3502</v>
      </c>
      <c r="F34" s="34">
        <v>3350</v>
      </c>
      <c r="G34" s="35">
        <v>6852</v>
      </c>
      <c r="H34" s="36">
        <v>3282</v>
      </c>
      <c r="I34" s="35">
        <v>3143</v>
      </c>
      <c r="J34" s="57">
        <v>6425</v>
      </c>
      <c r="K34" s="35"/>
      <c r="L34" s="36">
        <v>19482</v>
      </c>
      <c r="M34" s="34">
        <v>18789</v>
      </c>
      <c r="N34" s="35">
        <v>38271</v>
      </c>
    </row>
    <row r="35" spans="1:17" ht="14.25">
      <c r="A35" s="2" t="s">
        <v>6</v>
      </c>
      <c r="B35" s="31">
        <v>0</v>
      </c>
      <c r="C35" s="34">
        <v>0</v>
      </c>
      <c r="D35" s="35">
        <v>0</v>
      </c>
      <c r="E35" s="36">
        <v>0</v>
      </c>
      <c r="F35" s="34">
        <v>0</v>
      </c>
      <c r="G35" s="35">
        <v>0</v>
      </c>
      <c r="H35" s="36">
        <v>0</v>
      </c>
      <c r="I35" s="35">
        <v>0</v>
      </c>
      <c r="J35" s="57">
        <v>0</v>
      </c>
      <c r="K35" s="35"/>
      <c r="L35" s="36">
        <v>0</v>
      </c>
      <c r="M35" s="34">
        <v>0</v>
      </c>
      <c r="N35" s="35">
        <v>0</v>
      </c>
      <c r="O35" s="14"/>
      <c r="P35" s="14"/>
      <c r="Q35" s="14"/>
    </row>
    <row r="36" spans="1:17" ht="14.25">
      <c r="A36" s="2" t="s">
        <v>7</v>
      </c>
      <c r="B36" s="31">
        <v>1213</v>
      </c>
      <c r="C36" s="34">
        <v>1129</v>
      </c>
      <c r="D36" s="35">
        <v>2342</v>
      </c>
      <c r="E36" s="36">
        <v>1420</v>
      </c>
      <c r="F36" s="34">
        <v>1356</v>
      </c>
      <c r="G36" s="35">
        <v>2776</v>
      </c>
      <c r="H36" s="36">
        <v>1245</v>
      </c>
      <c r="I36" s="35">
        <v>1228</v>
      </c>
      <c r="J36" s="57">
        <v>2473</v>
      </c>
      <c r="K36" s="35"/>
      <c r="L36" s="36">
        <v>6684</v>
      </c>
      <c r="M36" s="34">
        <v>6399</v>
      </c>
      <c r="N36" s="35">
        <v>13083</v>
      </c>
      <c r="O36" s="2"/>
      <c r="P36" s="2"/>
      <c r="Q36" s="2"/>
    </row>
    <row r="37" spans="1:17" s="14" customFormat="1" ht="14.25">
      <c r="A37" s="14" t="s">
        <v>0</v>
      </c>
      <c r="B37" s="15">
        <v>5154</v>
      </c>
      <c r="C37" s="16">
        <v>4849</v>
      </c>
      <c r="D37" s="16">
        <v>10003</v>
      </c>
      <c r="E37" s="17">
        <v>6168</v>
      </c>
      <c r="F37" s="16">
        <v>5864</v>
      </c>
      <c r="G37" s="16">
        <v>12032</v>
      </c>
      <c r="H37" s="17">
        <v>5700</v>
      </c>
      <c r="I37" s="16">
        <v>5514</v>
      </c>
      <c r="J37" s="58">
        <v>11214</v>
      </c>
      <c r="K37" s="16"/>
      <c r="L37" s="17">
        <v>30670</v>
      </c>
      <c r="M37" s="16">
        <v>29381</v>
      </c>
      <c r="N37" s="16">
        <v>60051</v>
      </c>
      <c r="O37"/>
      <c r="P37"/>
      <c r="Q37"/>
    </row>
    <row r="38" spans="1:17" s="2" customFormat="1" ht="14.25">
      <c r="A38" s="1" t="s">
        <v>12</v>
      </c>
      <c r="B38" s="31"/>
      <c r="C38" s="35"/>
      <c r="D38" s="35"/>
      <c r="E38" s="36"/>
      <c r="F38" s="35"/>
      <c r="G38" s="35"/>
      <c r="H38" s="36"/>
      <c r="I38" s="35"/>
      <c r="J38" s="57"/>
      <c r="K38" s="35"/>
      <c r="L38" s="36"/>
      <c r="M38" s="35"/>
      <c r="N38" s="35"/>
      <c r="O38"/>
      <c r="P38"/>
      <c r="Q38"/>
    </row>
    <row r="39" spans="1:14" ht="14.25">
      <c r="A39" s="2" t="s">
        <v>4</v>
      </c>
      <c r="B39" s="31">
        <v>13</v>
      </c>
      <c r="C39" s="35">
        <v>15</v>
      </c>
      <c r="D39" s="35">
        <v>28</v>
      </c>
      <c r="E39" s="36">
        <v>3</v>
      </c>
      <c r="F39" s="35">
        <v>6</v>
      </c>
      <c r="G39" s="35">
        <v>9</v>
      </c>
      <c r="H39" s="36">
        <v>0</v>
      </c>
      <c r="I39" s="35">
        <v>4</v>
      </c>
      <c r="J39" s="57">
        <v>4</v>
      </c>
      <c r="K39" s="35"/>
      <c r="L39" s="36">
        <v>18</v>
      </c>
      <c r="M39" s="35">
        <v>26</v>
      </c>
      <c r="N39" s="35">
        <v>44</v>
      </c>
    </row>
    <row r="40" spans="1:17" s="14" customFormat="1" ht="14.25">
      <c r="A40" s="14" t="s">
        <v>0</v>
      </c>
      <c r="B40" s="15">
        <v>13</v>
      </c>
      <c r="C40" s="16">
        <v>15</v>
      </c>
      <c r="D40" s="16">
        <v>28</v>
      </c>
      <c r="E40" s="17">
        <v>3</v>
      </c>
      <c r="F40" s="16">
        <v>6</v>
      </c>
      <c r="G40" s="16">
        <v>9</v>
      </c>
      <c r="H40" s="17">
        <v>0</v>
      </c>
      <c r="I40" s="16">
        <v>4</v>
      </c>
      <c r="J40" s="58">
        <v>4</v>
      </c>
      <c r="K40" s="16"/>
      <c r="L40" s="17">
        <v>18</v>
      </c>
      <c r="M40" s="16">
        <v>26</v>
      </c>
      <c r="N40" s="16">
        <v>44</v>
      </c>
      <c r="O40"/>
      <c r="P40"/>
      <c r="Q40"/>
    </row>
    <row r="41" spans="1:17" s="2" customFormat="1" ht="14.25">
      <c r="A41" s="1" t="s">
        <v>13</v>
      </c>
      <c r="B41" s="31"/>
      <c r="C41" s="35"/>
      <c r="D41" s="35"/>
      <c r="E41" s="36"/>
      <c r="F41" s="35"/>
      <c r="G41" s="35"/>
      <c r="H41" s="36"/>
      <c r="I41" s="35"/>
      <c r="J41" s="57"/>
      <c r="K41" s="35"/>
      <c r="L41" s="36"/>
      <c r="M41" s="35"/>
      <c r="N41" s="35"/>
      <c r="O41" s="14"/>
      <c r="P41" s="14"/>
      <c r="Q41" s="14"/>
    </row>
    <row r="42" spans="1:17" ht="14.25">
      <c r="A42" s="2" t="s">
        <v>4</v>
      </c>
      <c r="B42" s="31">
        <v>775</v>
      </c>
      <c r="C42" s="35">
        <v>770</v>
      </c>
      <c r="D42" s="35">
        <v>1545</v>
      </c>
      <c r="E42" s="36">
        <v>924</v>
      </c>
      <c r="F42" s="35">
        <v>939</v>
      </c>
      <c r="G42" s="35">
        <v>1863</v>
      </c>
      <c r="H42" s="36">
        <v>892</v>
      </c>
      <c r="I42" s="35">
        <v>864</v>
      </c>
      <c r="J42" s="57">
        <v>1756</v>
      </c>
      <c r="K42" s="35"/>
      <c r="L42" s="36">
        <v>2863</v>
      </c>
      <c r="M42" s="35">
        <v>2698</v>
      </c>
      <c r="N42" s="35">
        <v>5561</v>
      </c>
      <c r="O42" s="2"/>
      <c r="P42" s="2"/>
      <c r="Q42" s="2"/>
    </row>
    <row r="43" spans="1:14" ht="14.25">
      <c r="A43" s="2" t="s">
        <v>5</v>
      </c>
      <c r="B43" s="31">
        <v>1567</v>
      </c>
      <c r="C43" s="34">
        <v>1483</v>
      </c>
      <c r="D43" s="35">
        <v>3050</v>
      </c>
      <c r="E43" s="36">
        <v>2069</v>
      </c>
      <c r="F43" s="34">
        <v>1906</v>
      </c>
      <c r="G43" s="35">
        <v>3975</v>
      </c>
      <c r="H43" s="36">
        <v>2299</v>
      </c>
      <c r="I43" s="35">
        <v>2092</v>
      </c>
      <c r="J43" s="57">
        <v>4391</v>
      </c>
      <c r="K43" s="35"/>
      <c r="L43" s="36">
        <v>11929</v>
      </c>
      <c r="M43" s="34">
        <v>11323</v>
      </c>
      <c r="N43" s="35">
        <v>23252</v>
      </c>
    </row>
    <row r="44" spans="1:17" ht="14.25">
      <c r="A44" s="2" t="s">
        <v>6</v>
      </c>
      <c r="B44" s="31">
        <v>9</v>
      </c>
      <c r="C44" s="34">
        <v>12</v>
      </c>
      <c r="D44" s="35">
        <v>21</v>
      </c>
      <c r="E44" s="36">
        <v>5</v>
      </c>
      <c r="F44" s="34">
        <v>2</v>
      </c>
      <c r="G44" s="35">
        <v>7</v>
      </c>
      <c r="H44" s="36">
        <v>7</v>
      </c>
      <c r="I44" s="35">
        <v>5</v>
      </c>
      <c r="J44" s="57">
        <v>12</v>
      </c>
      <c r="K44" s="35"/>
      <c r="L44" s="36">
        <v>66</v>
      </c>
      <c r="M44" s="34">
        <v>50</v>
      </c>
      <c r="N44" s="35">
        <v>116</v>
      </c>
      <c r="O44" s="14"/>
      <c r="P44" s="14"/>
      <c r="Q44" s="14"/>
    </row>
    <row r="45" spans="1:17" ht="14.25">
      <c r="A45" s="2" t="s">
        <v>7</v>
      </c>
      <c r="B45" s="31">
        <v>244</v>
      </c>
      <c r="C45" s="34">
        <v>243</v>
      </c>
      <c r="D45" s="35">
        <v>487</v>
      </c>
      <c r="E45" s="36">
        <v>337</v>
      </c>
      <c r="F45" s="34">
        <v>334</v>
      </c>
      <c r="G45" s="35">
        <v>671</v>
      </c>
      <c r="H45" s="36">
        <v>338</v>
      </c>
      <c r="I45" s="35">
        <v>348</v>
      </c>
      <c r="J45" s="57">
        <v>686</v>
      </c>
      <c r="K45" s="35"/>
      <c r="L45" s="36">
        <v>2190</v>
      </c>
      <c r="M45" s="34">
        <v>2122</v>
      </c>
      <c r="N45" s="35">
        <v>4312</v>
      </c>
      <c r="O45" s="2"/>
      <c r="P45" s="2"/>
      <c r="Q45" s="2"/>
    </row>
    <row r="46" spans="1:17" s="14" customFormat="1" ht="14.25">
      <c r="A46" s="14" t="s">
        <v>0</v>
      </c>
      <c r="B46" s="15">
        <v>2595</v>
      </c>
      <c r="C46" s="16">
        <v>2508</v>
      </c>
      <c r="D46" s="16">
        <v>5103</v>
      </c>
      <c r="E46" s="17">
        <v>3335</v>
      </c>
      <c r="F46" s="16">
        <v>3181</v>
      </c>
      <c r="G46" s="16">
        <v>6516</v>
      </c>
      <c r="H46" s="17">
        <v>3536</v>
      </c>
      <c r="I46" s="16">
        <v>3309</v>
      </c>
      <c r="J46" s="58">
        <v>6845</v>
      </c>
      <c r="K46" s="16"/>
      <c r="L46" s="17">
        <v>17048</v>
      </c>
      <c r="M46" s="16">
        <v>16193</v>
      </c>
      <c r="N46" s="16">
        <v>33241</v>
      </c>
      <c r="O46"/>
      <c r="P46"/>
      <c r="Q46"/>
    </row>
    <row r="47" spans="1:17" s="2" customFormat="1" ht="14.25">
      <c r="A47" s="18" t="s">
        <v>14</v>
      </c>
      <c r="B47" s="37"/>
      <c r="C47" s="38"/>
      <c r="D47" s="38"/>
      <c r="E47" s="39"/>
      <c r="F47" s="38"/>
      <c r="G47" s="38"/>
      <c r="H47" s="39"/>
      <c r="I47" s="38"/>
      <c r="J47" s="59"/>
      <c r="K47" s="38"/>
      <c r="L47" s="39"/>
      <c r="M47" s="38"/>
      <c r="N47" s="38"/>
      <c r="O47"/>
      <c r="P47"/>
      <c r="Q47"/>
    </row>
    <row r="48" spans="1:14" ht="14.25">
      <c r="A48" s="2" t="s">
        <v>4</v>
      </c>
      <c r="B48" s="31">
        <f aca="true" t="shared" si="0" ref="B48:J48">SUM(B42,B39,B33,B27,B22,B16,B10)</f>
        <v>6018</v>
      </c>
      <c r="C48" s="35">
        <f t="shared" si="0"/>
        <v>5893</v>
      </c>
      <c r="D48" s="35">
        <f t="shared" si="0"/>
        <v>11911</v>
      </c>
      <c r="E48" s="36">
        <f t="shared" si="0"/>
        <v>6268</v>
      </c>
      <c r="F48" s="35">
        <f t="shared" si="0"/>
        <v>5997</v>
      </c>
      <c r="G48" s="35">
        <f t="shared" si="0"/>
        <v>12265</v>
      </c>
      <c r="H48" s="36">
        <f t="shared" si="0"/>
        <v>5975</v>
      </c>
      <c r="I48" s="35">
        <f t="shared" si="0"/>
        <v>5684</v>
      </c>
      <c r="J48" s="57">
        <f t="shared" si="0"/>
        <v>11659</v>
      </c>
      <c r="K48" s="35"/>
      <c r="L48" s="36">
        <f>SUM(L42,L39,L33,L27,L22,L16,L10)</f>
        <v>21373</v>
      </c>
      <c r="M48" s="35">
        <f>SUM(M42,M39,M33,M27,M22,M16,M10)</f>
        <v>20216</v>
      </c>
      <c r="N48" s="35">
        <f>SUM(N42,N39,N33,N27,N22,N16,N10)</f>
        <v>41589</v>
      </c>
    </row>
    <row r="49" spans="1:14" ht="14.25">
      <c r="A49" s="2" t="s">
        <v>5</v>
      </c>
      <c r="B49" s="31">
        <f aca="true" t="shared" si="1" ref="B49:J49">SUM(B11,B17,B23,B28,B34,B43)</f>
        <v>15065</v>
      </c>
      <c r="C49" s="34">
        <f t="shared" si="1"/>
        <v>14661</v>
      </c>
      <c r="D49" s="35">
        <f t="shared" si="1"/>
        <v>29726</v>
      </c>
      <c r="E49" s="36">
        <f t="shared" si="1"/>
        <v>14600</v>
      </c>
      <c r="F49" s="34">
        <f t="shared" si="1"/>
        <v>14177</v>
      </c>
      <c r="G49" s="35">
        <f t="shared" si="1"/>
        <v>28777</v>
      </c>
      <c r="H49" s="36">
        <f>SUM(H11,H17,H23,H28,H34,H43)</f>
        <v>14609</v>
      </c>
      <c r="I49" s="35">
        <f t="shared" si="1"/>
        <v>14301</v>
      </c>
      <c r="J49" s="57">
        <f t="shared" si="1"/>
        <v>28910</v>
      </c>
      <c r="K49" s="35"/>
      <c r="L49" s="36">
        <f>SUM(L11,L17,L23,L28,L34,L43)</f>
        <v>84157</v>
      </c>
      <c r="M49" s="34">
        <f>SUM(M11,M17,M23,M28,M34,M43)</f>
        <v>81247</v>
      </c>
      <c r="N49" s="35">
        <f>SUM(N11,N17,N23,N28,N34,N43)</f>
        <v>165404</v>
      </c>
    </row>
    <row r="50" spans="1:17" ht="14.25">
      <c r="A50" s="2" t="s">
        <v>6</v>
      </c>
      <c r="B50" s="31">
        <f aca="true" t="shared" si="2" ref="B50:J50">SUM(B12,B18,B29,B35,B44)</f>
        <v>9</v>
      </c>
      <c r="C50" s="34">
        <f t="shared" si="2"/>
        <v>12</v>
      </c>
      <c r="D50" s="35">
        <f t="shared" si="2"/>
        <v>21</v>
      </c>
      <c r="E50" s="36">
        <f t="shared" si="2"/>
        <v>5</v>
      </c>
      <c r="F50" s="34">
        <f t="shared" si="2"/>
        <v>2</v>
      </c>
      <c r="G50" s="35">
        <f t="shared" si="2"/>
        <v>7</v>
      </c>
      <c r="H50" s="36">
        <f t="shared" si="2"/>
        <v>7</v>
      </c>
      <c r="I50" s="35">
        <f t="shared" si="2"/>
        <v>5</v>
      </c>
      <c r="J50" s="57">
        <f t="shared" si="2"/>
        <v>12</v>
      </c>
      <c r="K50" s="35"/>
      <c r="L50" s="36">
        <f>SUM(L12,L18,L29,L35,L44)</f>
        <v>66</v>
      </c>
      <c r="M50" s="34">
        <f>SUM(M12,M18,M29,M35,M44)</f>
        <v>50</v>
      </c>
      <c r="N50" s="35">
        <f>SUM(N12,N18,N29,N35,N44)</f>
        <v>116</v>
      </c>
      <c r="O50" s="14"/>
      <c r="P50" s="14"/>
      <c r="Q50" s="14"/>
    </row>
    <row r="51" spans="1:17" ht="14.25">
      <c r="A51" s="2" t="s">
        <v>7</v>
      </c>
      <c r="B51" s="31">
        <f aca="true" t="shared" si="3" ref="B51:J51">SUM(B13,B19,B24,B30,B36,B45)</f>
        <v>8179</v>
      </c>
      <c r="C51" s="34">
        <f t="shared" si="3"/>
        <v>7686</v>
      </c>
      <c r="D51" s="35">
        <f t="shared" si="3"/>
        <v>15865</v>
      </c>
      <c r="E51" s="36">
        <f t="shared" si="3"/>
        <v>7587</v>
      </c>
      <c r="F51" s="34">
        <f t="shared" si="3"/>
        <v>7155</v>
      </c>
      <c r="G51" s="35">
        <f t="shared" si="3"/>
        <v>14742</v>
      </c>
      <c r="H51" s="36">
        <f t="shared" si="3"/>
        <v>6865</v>
      </c>
      <c r="I51" s="35">
        <f t="shared" si="3"/>
        <v>6570</v>
      </c>
      <c r="J51" s="57">
        <f t="shared" si="3"/>
        <v>13435</v>
      </c>
      <c r="K51" s="35"/>
      <c r="L51" s="36">
        <f>SUM(L13,L19,L24,L30,L36,L45)</f>
        <v>31160</v>
      </c>
      <c r="M51" s="34">
        <f>SUM(M13,M19,M24,M30,M36,M45)</f>
        <v>29487</v>
      </c>
      <c r="N51" s="35">
        <f>SUM(N13,N19,N24,N30,N36,N45)</f>
        <v>60647</v>
      </c>
      <c r="O51" s="2"/>
      <c r="P51" s="2"/>
      <c r="Q51" s="2"/>
    </row>
    <row r="52" spans="1:17" s="14" customFormat="1" ht="14.25">
      <c r="A52" s="14" t="s">
        <v>15</v>
      </c>
      <c r="B52" s="15">
        <f aca="true" t="shared" si="4" ref="B52:J52">SUM(B48:B51)</f>
        <v>29271</v>
      </c>
      <c r="C52" s="16">
        <f t="shared" si="4"/>
        <v>28252</v>
      </c>
      <c r="D52" s="16">
        <f t="shared" si="4"/>
        <v>57523</v>
      </c>
      <c r="E52" s="17">
        <f t="shared" si="4"/>
        <v>28460</v>
      </c>
      <c r="F52" s="16">
        <f t="shared" si="4"/>
        <v>27331</v>
      </c>
      <c r="G52" s="16">
        <f t="shared" si="4"/>
        <v>55791</v>
      </c>
      <c r="H52" s="17">
        <f t="shared" si="4"/>
        <v>27456</v>
      </c>
      <c r="I52" s="16">
        <f t="shared" si="4"/>
        <v>26560</v>
      </c>
      <c r="J52" s="58">
        <f t="shared" si="4"/>
        <v>54016</v>
      </c>
      <c r="K52" s="16"/>
      <c r="L52" s="17">
        <f>SUM(L48:L51)</f>
        <v>136756</v>
      </c>
      <c r="M52" s="16">
        <f>SUM(M48:M51)</f>
        <v>131000</v>
      </c>
      <c r="N52" s="16">
        <f>SUM(N48:N51)</f>
        <v>267756</v>
      </c>
      <c r="O52"/>
      <c r="P52"/>
      <c r="Q52"/>
    </row>
    <row r="53" ht="14.25">
      <c r="A53" s="2"/>
    </row>
    <row r="54" ht="14.25">
      <c r="A54" s="20"/>
    </row>
    <row r="55" spans="1:13" ht="14.25">
      <c r="A55" s="21"/>
      <c r="B55" s="22"/>
      <c r="C55" s="22"/>
      <c r="D55" s="23"/>
      <c r="E55" s="22"/>
      <c r="F55" s="22"/>
      <c r="G55" s="23"/>
      <c r="H55" s="22"/>
      <c r="I55" s="22"/>
      <c r="L55" s="22"/>
      <c r="M55" s="22"/>
    </row>
    <row r="56" spans="1:17" ht="14.25">
      <c r="A56" s="21"/>
      <c r="B56" s="22"/>
      <c r="C56" s="22"/>
      <c r="D56" s="23"/>
      <c r="E56" s="22"/>
      <c r="F56" s="22"/>
      <c r="G56" s="23"/>
      <c r="H56" s="22"/>
      <c r="I56" s="22"/>
      <c r="L56" s="22"/>
      <c r="M56" s="22"/>
      <c r="O56" s="14"/>
      <c r="P56" s="14"/>
      <c r="Q56" s="14"/>
    </row>
    <row r="57" spans="1:13" ht="14.25">
      <c r="A57" s="21"/>
      <c r="B57" s="22"/>
      <c r="C57" s="22"/>
      <c r="D57" s="23"/>
      <c r="E57" s="22"/>
      <c r="F57" s="22"/>
      <c r="G57" s="23"/>
      <c r="H57" s="22"/>
      <c r="I57" s="22"/>
      <c r="L57" s="22"/>
      <c r="M57" s="22"/>
    </row>
    <row r="58" ht="14.25">
      <c r="A58" s="21"/>
    </row>
  </sheetData>
  <sheetProtection/>
  <mergeCells count="7">
    <mergeCell ref="L7:N7"/>
    <mergeCell ref="A5:N5"/>
    <mergeCell ref="A2:N2"/>
    <mergeCell ref="B7:D7"/>
    <mergeCell ref="E7:G7"/>
    <mergeCell ref="H7:J7"/>
    <mergeCell ref="A3:N3"/>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81" r:id="rId2"/>
  <headerFooter>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1">
      <selection activeCell="A57" sqref="A57"/>
    </sheetView>
  </sheetViews>
  <sheetFormatPr defaultColWidth="9.140625" defaultRowHeight="15"/>
  <cols>
    <col min="1" max="1" width="23.28125" style="1" customWidth="1"/>
    <col min="2" max="3" width="8.28125" style="0" customWidth="1"/>
    <col min="4" max="4" width="8.28125" style="2" customWidth="1"/>
    <col min="5" max="6" width="8.28125" style="0" customWidth="1"/>
    <col min="7" max="7" width="8.28125" style="2" customWidth="1"/>
    <col min="8" max="9" width="8.28125" style="0" customWidth="1"/>
    <col min="10" max="10" width="8.28125" style="2" customWidth="1"/>
    <col min="11" max="11" width="1.28515625" style="2" customWidth="1"/>
    <col min="12" max="13" width="9.140625" style="0" customWidth="1"/>
    <col min="14" max="14" width="9.140625" style="2" customWidth="1"/>
  </cols>
  <sheetData>
    <row r="1" ht="14.25">
      <c r="A1" s="1" t="s">
        <v>82</v>
      </c>
    </row>
    <row r="2" spans="1:14" s="3" customFormat="1" ht="12.75">
      <c r="A2" s="202" t="s">
        <v>22</v>
      </c>
      <c r="B2" s="202"/>
      <c r="C2" s="202"/>
      <c r="D2" s="202"/>
      <c r="E2" s="202"/>
      <c r="F2" s="202"/>
      <c r="G2" s="202"/>
      <c r="H2" s="202"/>
      <c r="I2" s="202"/>
      <c r="J2" s="202"/>
      <c r="K2" s="202"/>
      <c r="L2" s="202"/>
      <c r="M2" s="202"/>
      <c r="N2" s="202"/>
    </row>
    <row r="3" spans="1:14" s="194" customFormat="1" ht="12.75">
      <c r="A3" s="206" t="s">
        <v>88</v>
      </c>
      <c r="B3" s="206"/>
      <c r="C3" s="206"/>
      <c r="D3" s="206"/>
      <c r="E3" s="206"/>
      <c r="F3" s="206"/>
      <c r="G3" s="206"/>
      <c r="H3" s="206"/>
      <c r="I3" s="206"/>
      <c r="J3" s="206"/>
      <c r="K3" s="206"/>
      <c r="L3" s="206"/>
      <c r="M3" s="206"/>
      <c r="N3" s="206"/>
    </row>
    <row r="4" spans="1:14" s="3" customFormat="1" ht="6.75" customHeight="1">
      <c r="A4" s="24"/>
      <c r="B4" s="24"/>
      <c r="C4" s="24"/>
      <c r="D4" s="24"/>
      <c r="E4" s="24"/>
      <c r="F4" s="24"/>
      <c r="G4" s="24"/>
      <c r="H4" s="24"/>
      <c r="I4" s="24"/>
      <c r="J4" s="24"/>
      <c r="K4" s="24"/>
      <c r="L4" s="24"/>
      <c r="M4" s="24"/>
      <c r="N4" s="24"/>
    </row>
    <row r="5" spans="1:14" ht="14.25">
      <c r="A5" s="202" t="s">
        <v>89</v>
      </c>
      <c r="B5" s="202"/>
      <c r="C5" s="202"/>
      <c r="D5" s="202"/>
      <c r="E5" s="202"/>
      <c r="F5" s="202"/>
      <c r="G5" s="202"/>
      <c r="H5" s="202"/>
      <c r="I5" s="202"/>
      <c r="J5" s="202"/>
      <c r="K5" s="202"/>
      <c r="L5" s="202"/>
      <c r="M5" s="202"/>
      <c r="N5" s="202"/>
    </row>
    <row r="6" spans="1:11" ht="6.75" customHeight="1" thickBot="1">
      <c r="A6" s="24"/>
      <c r="B6" s="24"/>
      <c r="C6" s="24"/>
      <c r="D6" s="24"/>
      <c r="E6" s="24"/>
      <c r="F6" s="24"/>
      <c r="G6" s="24"/>
      <c r="H6" s="24"/>
      <c r="I6" s="24"/>
      <c r="J6" s="24"/>
      <c r="K6" s="24"/>
    </row>
    <row r="7" spans="1:14" ht="29.25" customHeight="1">
      <c r="A7" s="4"/>
      <c r="B7" s="203" t="s">
        <v>28</v>
      </c>
      <c r="C7" s="204"/>
      <c r="D7" s="204"/>
      <c r="E7" s="203" t="s">
        <v>16</v>
      </c>
      <c r="F7" s="204"/>
      <c r="G7" s="205"/>
      <c r="H7" s="203" t="s">
        <v>17</v>
      </c>
      <c r="I7" s="204"/>
      <c r="J7" s="205"/>
      <c r="K7" s="52"/>
      <c r="L7" s="200" t="s">
        <v>83</v>
      </c>
      <c r="M7" s="201"/>
      <c r="N7" s="201"/>
    </row>
    <row r="8" spans="1:14" ht="14.25">
      <c r="A8" s="5"/>
      <c r="B8" s="6" t="s">
        <v>1</v>
      </c>
      <c r="C8" s="7" t="s">
        <v>2</v>
      </c>
      <c r="D8" s="7" t="s">
        <v>0</v>
      </c>
      <c r="E8" s="6" t="s">
        <v>1</v>
      </c>
      <c r="F8" s="7" t="s">
        <v>2</v>
      </c>
      <c r="G8" s="7" t="s">
        <v>0</v>
      </c>
      <c r="H8" s="6" t="s">
        <v>1</v>
      </c>
      <c r="I8" s="7" t="s">
        <v>2</v>
      </c>
      <c r="J8" s="44" t="s">
        <v>0</v>
      </c>
      <c r="K8" s="7"/>
      <c r="L8" s="6" t="s">
        <v>1</v>
      </c>
      <c r="M8" s="7" t="s">
        <v>2</v>
      </c>
      <c r="N8" s="7" t="s">
        <v>0</v>
      </c>
    </row>
    <row r="9" spans="1:13" s="2" customFormat="1" ht="14.25">
      <c r="A9" s="8" t="s">
        <v>3</v>
      </c>
      <c r="B9" s="9"/>
      <c r="C9" s="10"/>
      <c r="E9" s="9"/>
      <c r="F9" s="10"/>
      <c r="H9" s="11"/>
      <c r="I9" s="12"/>
      <c r="J9" s="25"/>
      <c r="L9" s="11"/>
      <c r="M9" s="12"/>
    </row>
    <row r="10" spans="1:14" ht="14.25">
      <c r="A10" s="2" t="s">
        <v>4</v>
      </c>
      <c r="B10" s="31">
        <v>1929</v>
      </c>
      <c r="C10" s="32">
        <v>1946</v>
      </c>
      <c r="D10" s="32">
        <v>3875</v>
      </c>
      <c r="E10" s="31">
        <v>2759</v>
      </c>
      <c r="F10" s="32">
        <v>2786</v>
      </c>
      <c r="G10" s="32">
        <v>5545</v>
      </c>
      <c r="H10" s="31">
        <v>3028</v>
      </c>
      <c r="I10" s="32">
        <v>3032</v>
      </c>
      <c r="J10" s="56">
        <v>6060</v>
      </c>
      <c r="K10" s="32"/>
      <c r="L10" s="31">
        <v>8252</v>
      </c>
      <c r="M10" s="32">
        <v>7969</v>
      </c>
      <c r="N10" s="32">
        <v>16221</v>
      </c>
    </row>
    <row r="11" spans="1:14" ht="14.25">
      <c r="A11" s="2" t="s">
        <v>5</v>
      </c>
      <c r="B11" s="31">
        <v>6227</v>
      </c>
      <c r="C11" s="33">
        <v>6325</v>
      </c>
      <c r="D11" s="32">
        <v>12552</v>
      </c>
      <c r="E11" s="31">
        <v>7127</v>
      </c>
      <c r="F11" s="33">
        <v>7415</v>
      </c>
      <c r="G11" s="32">
        <v>14542</v>
      </c>
      <c r="H11" s="31">
        <v>8716</v>
      </c>
      <c r="I11" s="32">
        <v>9113</v>
      </c>
      <c r="J11" s="56">
        <v>17829</v>
      </c>
      <c r="K11" s="32"/>
      <c r="L11" s="31">
        <v>34651</v>
      </c>
      <c r="M11" s="33">
        <v>34580</v>
      </c>
      <c r="N11" s="32">
        <v>69231</v>
      </c>
    </row>
    <row r="12" spans="1:14" ht="14.25">
      <c r="A12" s="2" t="s">
        <v>6</v>
      </c>
      <c r="B12" s="31">
        <v>0</v>
      </c>
      <c r="C12" s="34">
        <v>0</v>
      </c>
      <c r="D12" s="35">
        <v>0</v>
      </c>
      <c r="E12" s="36">
        <v>0</v>
      </c>
      <c r="F12" s="34">
        <v>0</v>
      </c>
      <c r="G12" s="35">
        <v>0</v>
      </c>
      <c r="H12" s="36">
        <v>0</v>
      </c>
      <c r="I12" s="35">
        <v>0</v>
      </c>
      <c r="J12" s="57">
        <v>0</v>
      </c>
      <c r="K12" s="35"/>
      <c r="L12" s="36">
        <v>0</v>
      </c>
      <c r="M12" s="34">
        <v>0</v>
      </c>
      <c r="N12" s="35">
        <v>0</v>
      </c>
    </row>
    <row r="13" spans="1:14" ht="14.25">
      <c r="A13" s="2" t="s">
        <v>7</v>
      </c>
      <c r="B13" s="31">
        <v>3620</v>
      </c>
      <c r="C13" s="34">
        <v>3567</v>
      </c>
      <c r="D13" s="35">
        <v>7187</v>
      </c>
      <c r="E13" s="36">
        <v>4938</v>
      </c>
      <c r="F13" s="34">
        <v>4909</v>
      </c>
      <c r="G13" s="35">
        <v>9847</v>
      </c>
      <c r="H13" s="36">
        <v>5136</v>
      </c>
      <c r="I13" s="35">
        <v>5126</v>
      </c>
      <c r="J13" s="57">
        <v>10262</v>
      </c>
      <c r="K13" s="35"/>
      <c r="L13" s="36">
        <v>17084</v>
      </c>
      <c r="M13" s="34">
        <v>16397</v>
      </c>
      <c r="N13" s="35">
        <v>33481</v>
      </c>
    </row>
    <row r="14" spans="1:14" s="14" customFormat="1" ht="12.75">
      <c r="A14" s="14" t="s">
        <v>0</v>
      </c>
      <c r="B14" s="15">
        <v>11776</v>
      </c>
      <c r="C14" s="16">
        <v>11838</v>
      </c>
      <c r="D14" s="16">
        <v>23614</v>
      </c>
      <c r="E14" s="17">
        <v>14824</v>
      </c>
      <c r="F14" s="16">
        <v>15110</v>
      </c>
      <c r="G14" s="16">
        <v>29934</v>
      </c>
      <c r="H14" s="17">
        <v>16880</v>
      </c>
      <c r="I14" s="16">
        <v>17271</v>
      </c>
      <c r="J14" s="58">
        <v>34151</v>
      </c>
      <c r="K14" s="16"/>
      <c r="L14" s="17">
        <v>59987</v>
      </c>
      <c r="M14" s="16">
        <v>58946</v>
      </c>
      <c r="N14" s="16">
        <v>118933</v>
      </c>
    </row>
    <row r="15" spans="1:14" s="2" customFormat="1" ht="14.25">
      <c r="A15" s="1" t="s">
        <v>8</v>
      </c>
      <c r="B15" s="31"/>
      <c r="C15" s="35"/>
      <c r="D15" s="35"/>
      <c r="E15" s="36"/>
      <c r="F15" s="35"/>
      <c r="G15" s="35"/>
      <c r="H15" s="36"/>
      <c r="I15" s="35"/>
      <c r="J15" s="57"/>
      <c r="K15" s="35"/>
      <c r="L15" s="36"/>
      <c r="M15" s="35"/>
      <c r="N15" s="35"/>
    </row>
    <row r="16" spans="1:14" ht="14.25">
      <c r="A16" s="2" t="s">
        <v>4</v>
      </c>
      <c r="B16" s="31">
        <v>1537</v>
      </c>
      <c r="C16" s="35">
        <v>1548</v>
      </c>
      <c r="D16" s="35">
        <v>3085</v>
      </c>
      <c r="E16" s="36">
        <v>1116</v>
      </c>
      <c r="F16" s="35">
        <v>1155</v>
      </c>
      <c r="G16" s="35">
        <v>2271</v>
      </c>
      <c r="H16" s="36">
        <v>1392</v>
      </c>
      <c r="I16" s="35">
        <v>1427</v>
      </c>
      <c r="J16" s="57">
        <v>2819</v>
      </c>
      <c r="K16" s="35"/>
      <c r="L16" s="36">
        <v>5306</v>
      </c>
      <c r="M16" s="35">
        <v>5280</v>
      </c>
      <c r="N16" s="35">
        <v>10586</v>
      </c>
    </row>
    <row r="17" spans="1:14" ht="14.25">
      <c r="A17" s="2" t="s">
        <v>5</v>
      </c>
      <c r="B17" s="31">
        <v>3572</v>
      </c>
      <c r="C17" s="34">
        <v>3423</v>
      </c>
      <c r="D17" s="35">
        <v>6995</v>
      </c>
      <c r="E17" s="36">
        <v>1949</v>
      </c>
      <c r="F17" s="34">
        <v>2050</v>
      </c>
      <c r="G17" s="35">
        <v>3999</v>
      </c>
      <c r="H17" s="36">
        <v>2556</v>
      </c>
      <c r="I17" s="35">
        <v>2710</v>
      </c>
      <c r="J17" s="57">
        <v>5266</v>
      </c>
      <c r="K17" s="35"/>
      <c r="L17" s="36">
        <v>18083</v>
      </c>
      <c r="M17" s="34">
        <v>17709</v>
      </c>
      <c r="N17" s="35">
        <v>35792</v>
      </c>
    </row>
    <row r="18" spans="1:14" ht="14.25">
      <c r="A18" s="2" t="s">
        <v>6</v>
      </c>
      <c r="B18" s="31">
        <v>0</v>
      </c>
      <c r="C18" s="34">
        <v>0</v>
      </c>
      <c r="D18" s="35">
        <v>0</v>
      </c>
      <c r="E18" s="36">
        <v>0</v>
      </c>
      <c r="F18" s="34">
        <v>0</v>
      </c>
      <c r="G18" s="35">
        <v>0</v>
      </c>
      <c r="H18" s="36">
        <v>0</v>
      </c>
      <c r="I18" s="35">
        <v>0</v>
      </c>
      <c r="J18" s="57">
        <v>0</v>
      </c>
      <c r="K18" s="35"/>
      <c r="L18" s="36">
        <v>0</v>
      </c>
      <c r="M18" s="34">
        <v>0</v>
      </c>
      <c r="N18" s="35">
        <v>0</v>
      </c>
    </row>
    <row r="19" spans="1:14" ht="14.25">
      <c r="A19" s="2" t="s">
        <v>7</v>
      </c>
      <c r="B19" s="31">
        <v>2638</v>
      </c>
      <c r="C19" s="34">
        <v>2601</v>
      </c>
      <c r="D19" s="35">
        <v>5239</v>
      </c>
      <c r="E19" s="36">
        <v>1471</v>
      </c>
      <c r="F19" s="34">
        <v>1446</v>
      </c>
      <c r="G19" s="35">
        <v>2917</v>
      </c>
      <c r="H19" s="36">
        <v>1692</v>
      </c>
      <c r="I19" s="35">
        <v>1715</v>
      </c>
      <c r="J19" s="57">
        <v>3407</v>
      </c>
      <c r="K19" s="35"/>
      <c r="L19" s="36">
        <v>10826</v>
      </c>
      <c r="M19" s="34">
        <v>10437</v>
      </c>
      <c r="N19" s="35">
        <v>21263</v>
      </c>
    </row>
    <row r="20" spans="1:14" s="14" customFormat="1" ht="12.75">
      <c r="A20" s="14" t="s">
        <v>0</v>
      </c>
      <c r="B20" s="15">
        <v>7747</v>
      </c>
      <c r="C20" s="16">
        <v>7572</v>
      </c>
      <c r="D20" s="16">
        <v>15319</v>
      </c>
      <c r="E20" s="17">
        <v>4536</v>
      </c>
      <c r="F20" s="16">
        <v>4651</v>
      </c>
      <c r="G20" s="16">
        <v>9187</v>
      </c>
      <c r="H20" s="17">
        <v>5640</v>
      </c>
      <c r="I20" s="16">
        <v>5852</v>
      </c>
      <c r="J20" s="58">
        <v>11492</v>
      </c>
      <c r="K20" s="16"/>
      <c r="L20" s="17">
        <v>34215</v>
      </c>
      <c r="M20" s="16">
        <v>33426</v>
      </c>
      <c r="N20" s="16">
        <v>67641</v>
      </c>
    </row>
    <row r="21" spans="1:14" s="2" customFormat="1" ht="14.25">
      <c r="A21" s="1" t="s">
        <v>9</v>
      </c>
      <c r="B21" s="31"/>
      <c r="C21" s="35"/>
      <c r="D21" s="35"/>
      <c r="E21" s="36"/>
      <c r="F21" s="35"/>
      <c r="G21" s="35"/>
      <c r="H21" s="36"/>
      <c r="I21" s="35"/>
      <c r="J21" s="57"/>
      <c r="K21" s="35"/>
      <c r="L21" s="36"/>
      <c r="M21" s="35"/>
      <c r="N21" s="35"/>
    </row>
    <row r="22" spans="1:14" ht="14.25">
      <c r="A22" s="2" t="s">
        <v>4</v>
      </c>
      <c r="B22" s="31">
        <v>1539</v>
      </c>
      <c r="C22" s="35">
        <v>1582</v>
      </c>
      <c r="D22" s="35">
        <v>3121</v>
      </c>
      <c r="E22" s="36">
        <v>849</v>
      </c>
      <c r="F22" s="35">
        <v>830</v>
      </c>
      <c r="G22" s="35">
        <v>1679</v>
      </c>
      <c r="H22" s="36">
        <v>955</v>
      </c>
      <c r="I22" s="35">
        <v>935</v>
      </c>
      <c r="J22" s="57">
        <v>1890</v>
      </c>
      <c r="K22" s="35"/>
      <c r="L22" s="36">
        <v>2280</v>
      </c>
      <c r="M22" s="35">
        <v>2311</v>
      </c>
      <c r="N22" s="35">
        <v>4591</v>
      </c>
    </row>
    <row r="23" spans="1:14" ht="14.25">
      <c r="A23" s="2" t="s">
        <v>5</v>
      </c>
      <c r="B23" s="31">
        <v>2726</v>
      </c>
      <c r="C23" s="34">
        <v>2787</v>
      </c>
      <c r="D23" s="35">
        <v>5513</v>
      </c>
      <c r="E23" s="36">
        <v>1310</v>
      </c>
      <c r="F23" s="34">
        <v>1399</v>
      </c>
      <c r="G23" s="35">
        <v>2709</v>
      </c>
      <c r="H23" s="36">
        <v>1472</v>
      </c>
      <c r="I23" s="35">
        <v>1504</v>
      </c>
      <c r="J23" s="57">
        <v>2976</v>
      </c>
      <c r="K23" s="35"/>
      <c r="L23" s="36">
        <v>4020</v>
      </c>
      <c r="M23" s="34">
        <v>4139</v>
      </c>
      <c r="N23" s="35">
        <v>8159</v>
      </c>
    </row>
    <row r="24" spans="1:14" ht="14.25">
      <c r="A24" s="2" t="s">
        <v>7</v>
      </c>
      <c r="B24" s="31">
        <v>1693</v>
      </c>
      <c r="C24" s="34">
        <v>1708</v>
      </c>
      <c r="D24" s="35">
        <v>3401</v>
      </c>
      <c r="E24" s="36">
        <v>1096</v>
      </c>
      <c r="F24" s="34">
        <v>1069</v>
      </c>
      <c r="G24" s="35">
        <v>2165</v>
      </c>
      <c r="H24" s="36">
        <v>1140</v>
      </c>
      <c r="I24" s="35">
        <v>1160</v>
      </c>
      <c r="J24" s="57">
        <v>2300</v>
      </c>
      <c r="K24" s="35"/>
      <c r="L24" s="36">
        <v>2135</v>
      </c>
      <c r="M24" s="34">
        <v>2151</v>
      </c>
      <c r="N24" s="35">
        <v>4286</v>
      </c>
    </row>
    <row r="25" spans="1:14" s="14" customFormat="1" ht="12.75">
      <c r="A25" s="14" t="s">
        <v>0</v>
      </c>
      <c r="B25" s="15">
        <v>5958</v>
      </c>
      <c r="C25" s="16">
        <v>6077</v>
      </c>
      <c r="D25" s="16">
        <v>12035</v>
      </c>
      <c r="E25" s="17">
        <v>3255</v>
      </c>
      <c r="F25" s="16">
        <v>3298</v>
      </c>
      <c r="G25" s="16">
        <v>6553</v>
      </c>
      <c r="H25" s="17">
        <v>3567</v>
      </c>
      <c r="I25" s="16">
        <v>3599</v>
      </c>
      <c r="J25" s="58">
        <v>7166</v>
      </c>
      <c r="K25" s="16"/>
      <c r="L25" s="17">
        <v>8435</v>
      </c>
      <c r="M25" s="16">
        <v>8601</v>
      </c>
      <c r="N25" s="16">
        <v>17036</v>
      </c>
    </row>
    <row r="26" spans="1:14" s="2" customFormat="1" ht="14.25">
      <c r="A26" s="1" t="s">
        <v>10</v>
      </c>
      <c r="B26" s="31"/>
      <c r="C26" s="35"/>
      <c r="D26" s="35"/>
      <c r="E26" s="36"/>
      <c r="F26" s="35"/>
      <c r="G26" s="35"/>
      <c r="H26" s="36"/>
      <c r="I26" s="35"/>
      <c r="J26" s="57"/>
      <c r="K26" s="35"/>
      <c r="L26" s="36"/>
      <c r="M26" s="35"/>
      <c r="N26" s="35"/>
    </row>
    <row r="27" spans="1:14" ht="14.25">
      <c r="A27" s="2" t="s">
        <v>4</v>
      </c>
      <c r="B27" s="31">
        <v>886</v>
      </c>
      <c r="C27" s="35">
        <v>827</v>
      </c>
      <c r="D27" s="35">
        <v>1713</v>
      </c>
      <c r="E27" s="36">
        <v>1485</v>
      </c>
      <c r="F27" s="35">
        <v>1483</v>
      </c>
      <c r="G27" s="35">
        <v>2968</v>
      </c>
      <c r="H27" s="36">
        <v>1560</v>
      </c>
      <c r="I27" s="35">
        <v>1579</v>
      </c>
      <c r="J27" s="57">
        <v>3139</v>
      </c>
      <c r="K27" s="35"/>
      <c r="L27" s="36">
        <v>4674</v>
      </c>
      <c r="M27" s="35">
        <v>4586</v>
      </c>
      <c r="N27" s="35">
        <v>9260</v>
      </c>
    </row>
    <row r="28" spans="1:14" ht="14.25">
      <c r="A28" s="2" t="s">
        <v>5</v>
      </c>
      <c r="B28" s="31">
        <v>2134</v>
      </c>
      <c r="C28" s="34">
        <v>2065</v>
      </c>
      <c r="D28" s="35">
        <v>4199</v>
      </c>
      <c r="E28" s="36">
        <v>3583</v>
      </c>
      <c r="F28" s="34">
        <v>3627</v>
      </c>
      <c r="G28" s="35">
        <v>7210</v>
      </c>
      <c r="H28" s="36">
        <v>4802</v>
      </c>
      <c r="I28" s="35">
        <v>4811</v>
      </c>
      <c r="J28" s="57">
        <v>9613</v>
      </c>
      <c r="K28" s="35"/>
      <c r="L28" s="36">
        <v>25688</v>
      </c>
      <c r="M28" s="34">
        <v>25041</v>
      </c>
      <c r="N28" s="35">
        <v>50729</v>
      </c>
    </row>
    <row r="29" spans="1:14" ht="14.25">
      <c r="A29" s="2" t="s">
        <v>6</v>
      </c>
      <c r="B29" s="31">
        <v>0</v>
      </c>
      <c r="C29" s="34">
        <v>0</v>
      </c>
      <c r="D29" s="35">
        <v>0</v>
      </c>
      <c r="E29" s="36">
        <v>0</v>
      </c>
      <c r="F29" s="34">
        <v>0</v>
      </c>
      <c r="G29" s="35">
        <v>0</v>
      </c>
      <c r="H29" s="36">
        <v>0</v>
      </c>
      <c r="I29" s="35">
        <v>0</v>
      </c>
      <c r="J29" s="57">
        <v>0</v>
      </c>
      <c r="K29" s="35"/>
      <c r="L29" s="36">
        <v>0</v>
      </c>
      <c r="M29" s="34">
        <v>0</v>
      </c>
      <c r="N29" s="35">
        <v>0</v>
      </c>
    </row>
    <row r="30" spans="1:14" ht="14.25">
      <c r="A30" s="2" t="s">
        <v>7</v>
      </c>
      <c r="B30" s="31">
        <v>370</v>
      </c>
      <c r="C30" s="34">
        <v>319</v>
      </c>
      <c r="D30" s="35">
        <v>689</v>
      </c>
      <c r="E30" s="36">
        <v>797</v>
      </c>
      <c r="F30" s="34">
        <v>781</v>
      </c>
      <c r="G30" s="35">
        <v>1578</v>
      </c>
      <c r="H30" s="36">
        <v>949</v>
      </c>
      <c r="I30" s="35">
        <v>956</v>
      </c>
      <c r="J30" s="57">
        <v>1905</v>
      </c>
      <c r="K30" s="35"/>
      <c r="L30" s="36">
        <v>4876</v>
      </c>
      <c r="M30" s="34">
        <v>4719</v>
      </c>
      <c r="N30" s="35">
        <v>9595</v>
      </c>
    </row>
    <row r="31" spans="1:14" s="14" customFormat="1" ht="12.75">
      <c r="A31" s="14" t="s">
        <v>0</v>
      </c>
      <c r="B31" s="15">
        <v>3390</v>
      </c>
      <c r="C31" s="16">
        <v>3211</v>
      </c>
      <c r="D31" s="16">
        <v>6601</v>
      </c>
      <c r="E31" s="17">
        <v>5865</v>
      </c>
      <c r="F31" s="16">
        <v>5891</v>
      </c>
      <c r="G31" s="16">
        <v>11756</v>
      </c>
      <c r="H31" s="17">
        <v>7311</v>
      </c>
      <c r="I31" s="16">
        <v>7346</v>
      </c>
      <c r="J31" s="58">
        <v>14657</v>
      </c>
      <c r="K31" s="16"/>
      <c r="L31" s="17">
        <v>35238</v>
      </c>
      <c r="M31" s="16">
        <v>34346</v>
      </c>
      <c r="N31" s="16">
        <v>69584</v>
      </c>
    </row>
    <row r="32" spans="1:14" s="2" customFormat="1" ht="14.25">
      <c r="A32" s="1" t="s">
        <v>11</v>
      </c>
      <c r="B32" s="31"/>
      <c r="C32" s="35"/>
      <c r="D32" s="35"/>
      <c r="E32" s="36"/>
      <c r="F32" s="35"/>
      <c r="G32" s="35"/>
      <c r="H32" s="36"/>
      <c r="I32" s="35"/>
      <c r="J32" s="57"/>
      <c r="K32" s="35"/>
      <c r="L32" s="36"/>
      <c r="M32" s="35"/>
      <c r="N32" s="35"/>
    </row>
    <row r="33" spans="1:14" ht="14.25">
      <c r="A33" s="2" t="s">
        <v>4</v>
      </c>
      <c r="B33" s="31">
        <v>1301</v>
      </c>
      <c r="C33" s="35">
        <v>1412</v>
      </c>
      <c r="D33" s="35">
        <v>2713</v>
      </c>
      <c r="E33" s="36">
        <v>1987</v>
      </c>
      <c r="F33" s="35">
        <v>2023</v>
      </c>
      <c r="G33" s="35">
        <v>4010</v>
      </c>
      <c r="H33" s="36">
        <v>2309</v>
      </c>
      <c r="I33" s="35">
        <v>2302</v>
      </c>
      <c r="J33" s="57">
        <v>4611</v>
      </c>
      <c r="K33" s="35"/>
      <c r="L33" s="36">
        <v>7008</v>
      </c>
      <c r="M33" s="35">
        <v>6880</v>
      </c>
      <c r="N33" s="35">
        <v>13888</v>
      </c>
    </row>
    <row r="34" spans="1:14" ht="14.25">
      <c r="A34" s="2" t="s">
        <v>5</v>
      </c>
      <c r="B34" s="31">
        <v>4088</v>
      </c>
      <c r="C34" s="34">
        <v>4138</v>
      </c>
      <c r="D34" s="35">
        <v>8226</v>
      </c>
      <c r="E34" s="36">
        <v>5243</v>
      </c>
      <c r="F34" s="34">
        <v>5473</v>
      </c>
      <c r="G34" s="35">
        <v>10716</v>
      </c>
      <c r="H34" s="36">
        <v>6263</v>
      </c>
      <c r="I34" s="35">
        <v>6544</v>
      </c>
      <c r="J34" s="57">
        <v>12807</v>
      </c>
      <c r="K34" s="35"/>
      <c r="L34" s="36">
        <v>31066</v>
      </c>
      <c r="M34" s="34">
        <v>30932</v>
      </c>
      <c r="N34" s="35">
        <v>61998</v>
      </c>
    </row>
    <row r="35" spans="1:14" ht="14.25">
      <c r="A35" s="2" t="s">
        <v>6</v>
      </c>
      <c r="B35" s="31">
        <v>0</v>
      </c>
      <c r="C35" s="34">
        <v>0</v>
      </c>
      <c r="D35" s="35">
        <v>0</v>
      </c>
      <c r="E35" s="36">
        <v>0</v>
      </c>
      <c r="F35" s="34">
        <v>0</v>
      </c>
      <c r="G35" s="35">
        <v>0</v>
      </c>
      <c r="H35" s="36">
        <v>0</v>
      </c>
      <c r="I35" s="35">
        <v>0</v>
      </c>
      <c r="J35" s="57">
        <v>0</v>
      </c>
      <c r="K35" s="35"/>
      <c r="L35" s="36">
        <v>0</v>
      </c>
      <c r="M35" s="34">
        <v>0</v>
      </c>
      <c r="N35" s="35">
        <v>0</v>
      </c>
    </row>
    <row r="36" spans="1:14" ht="14.25">
      <c r="A36" s="2" t="s">
        <v>7</v>
      </c>
      <c r="B36" s="31">
        <v>1469</v>
      </c>
      <c r="C36" s="34">
        <v>1552</v>
      </c>
      <c r="D36" s="35">
        <v>3021</v>
      </c>
      <c r="E36" s="36">
        <v>2161</v>
      </c>
      <c r="F36" s="34">
        <v>2200</v>
      </c>
      <c r="G36" s="35">
        <v>4361</v>
      </c>
      <c r="H36" s="36">
        <v>2432</v>
      </c>
      <c r="I36" s="35">
        <v>2377</v>
      </c>
      <c r="J36" s="57">
        <v>4809</v>
      </c>
      <c r="K36" s="35"/>
      <c r="L36" s="36">
        <v>10651</v>
      </c>
      <c r="M36" s="34">
        <v>10303</v>
      </c>
      <c r="N36" s="35">
        <v>20954</v>
      </c>
    </row>
    <row r="37" spans="1:14" s="14" customFormat="1" ht="12.75">
      <c r="A37" s="14" t="s">
        <v>0</v>
      </c>
      <c r="B37" s="15">
        <v>6858</v>
      </c>
      <c r="C37" s="16">
        <v>7102</v>
      </c>
      <c r="D37" s="16">
        <v>13960</v>
      </c>
      <c r="E37" s="17">
        <v>9391</v>
      </c>
      <c r="F37" s="16">
        <v>9696</v>
      </c>
      <c r="G37" s="16">
        <v>19087</v>
      </c>
      <c r="H37" s="17">
        <v>11004</v>
      </c>
      <c r="I37" s="16">
        <v>11223</v>
      </c>
      <c r="J37" s="58">
        <v>22227</v>
      </c>
      <c r="K37" s="16"/>
      <c r="L37" s="17">
        <v>48725</v>
      </c>
      <c r="M37" s="16">
        <v>48115</v>
      </c>
      <c r="N37" s="16">
        <v>96840</v>
      </c>
    </row>
    <row r="38" spans="1:14" s="2" customFormat="1" ht="14.25">
      <c r="A38" s="1" t="s">
        <v>12</v>
      </c>
      <c r="B38" s="31"/>
      <c r="C38" s="35"/>
      <c r="D38" s="35"/>
      <c r="E38" s="36"/>
      <c r="F38" s="35"/>
      <c r="G38" s="35"/>
      <c r="H38" s="36"/>
      <c r="I38" s="35"/>
      <c r="J38" s="57"/>
      <c r="K38" s="35"/>
      <c r="L38" s="36"/>
      <c r="M38" s="35"/>
      <c r="N38" s="35"/>
    </row>
    <row r="39" spans="1:14" ht="14.25">
      <c r="A39" s="2" t="s">
        <v>4</v>
      </c>
      <c r="B39" s="31">
        <v>18</v>
      </c>
      <c r="C39" s="35">
        <v>21</v>
      </c>
      <c r="D39" s="35">
        <v>39</v>
      </c>
      <c r="E39" s="36">
        <v>11</v>
      </c>
      <c r="F39" s="35">
        <v>11</v>
      </c>
      <c r="G39" s="35">
        <v>22</v>
      </c>
      <c r="H39" s="36">
        <v>6</v>
      </c>
      <c r="I39" s="35">
        <v>4</v>
      </c>
      <c r="J39" s="57">
        <v>10</v>
      </c>
      <c r="K39" s="35"/>
      <c r="L39" s="36">
        <v>23</v>
      </c>
      <c r="M39" s="35">
        <v>33</v>
      </c>
      <c r="N39" s="35">
        <v>56</v>
      </c>
    </row>
    <row r="40" spans="1:14" s="14" customFormat="1" ht="12.75">
      <c r="A40" s="14" t="s">
        <v>0</v>
      </c>
      <c r="B40" s="15">
        <v>18</v>
      </c>
      <c r="C40" s="16">
        <v>21</v>
      </c>
      <c r="D40" s="16">
        <v>39</v>
      </c>
      <c r="E40" s="17">
        <v>11</v>
      </c>
      <c r="F40" s="16">
        <v>11</v>
      </c>
      <c r="G40" s="16">
        <v>22</v>
      </c>
      <c r="H40" s="17">
        <v>6</v>
      </c>
      <c r="I40" s="16">
        <v>4</v>
      </c>
      <c r="J40" s="58">
        <v>10</v>
      </c>
      <c r="K40" s="16"/>
      <c r="L40" s="17">
        <v>23</v>
      </c>
      <c r="M40" s="16">
        <v>33</v>
      </c>
      <c r="N40" s="16">
        <v>56</v>
      </c>
    </row>
    <row r="41" spans="1:14" s="2" customFormat="1" ht="14.25">
      <c r="A41" s="1" t="s">
        <v>13</v>
      </c>
      <c r="B41" s="31"/>
      <c r="C41" s="35"/>
      <c r="D41" s="35"/>
      <c r="E41" s="36"/>
      <c r="F41" s="35"/>
      <c r="G41" s="35"/>
      <c r="H41" s="36"/>
      <c r="I41" s="35"/>
      <c r="J41" s="57"/>
      <c r="K41" s="35"/>
      <c r="L41" s="36"/>
      <c r="M41" s="35"/>
      <c r="N41" s="35"/>
    </row>
    <row r="42" spans="1:14" ht="14.25">
      <c r="A42" s="2" t="s">
        <v>4</v>
      </c>
      <c r="B42" s="31">
        <v>1236</v>
      </c>
      <c r="C42" s="35">
        <v>1244</v>
      </c>
      <c r="D42" s="35">
        <v>2480</v>
      </c>
      <c r="E42" s="36">
        <v>1620</v>
      </c>
      <c r="F42" s="35">
        <v>1649</v>
      </c>
      <c r="G42" s="35">
        <v>3269</v>
      </c>
      <c r="H42" s="36">
        <v>1775</v>
      </c>
      <c r="I42" s="35">
        <v>1854</v>
      </c>
      <c r="J42" s="57">
        <v>3629</v>
      </c>
      <c r="K42" s="35"/>
      <c r="L42" s="36">
        <v>4652</v>
      </c>
      <c r="M42" s="35">
        <v>4629</v>
      </c>
      <c r="N42" s="35">
        <v>9281</v>
      </c>
    </row>
    <row r="43" spans="1:14" ht="14.25">
      <c r="A43" s="2" t="s">
        <v>5</v>
      </c>
      <c r="B43" s="31">
        <v>2074</v>
      </c>
      <c r="C43" s="34">
        <v>2140</v>
      </c>
      <c r="D43" s="35">
        <v>4214</v>
      </c>
      <c r="E43" s="36">
        <v>3108</v>
      </c>
      <c r="F43" s="34">
        <v>3273</v>
      </c>
      <c r="G43" s="35">
        <v>6381</v>
      </c>
      <c r="H43" s="36">
        <v>4317</v>
      </c>
      <c r="I43" s="35">
        <v>4422</v>
      </c>
      <c r="J43" s="57">
        <v>8739</v>
      </c>
      <c r="K43" s="35"/>
      <c r="L43" s="36">
        <v>18018</v>
      </c>
      <c r="M43" s="34">
        <v>17888</v>
      </c>
      <c r="N43" s="35">
        <v>35906</v>
      </c>
    </row>
    <row r="44" spans="1:14" ht="14.25">
      <c r="A44" s="2" t="s">
        <v>6</v>
      </c>
      <c r="B44" s="31">
        <v>30</v>
      </c>
      <c r="C44" s="34">
        <v>32</v>
      </c>
      <c r="D44" s="35">
        <v>62</v>
      </c>
      <c r="E44" s="36">
        <v>8</v>
      </c>
      <c r="F44" s="34">
        <v>13</v>
      </c>
      <c r="G44" s="35">
        <v>21</v>
      </c>
      <c r="H44" s="36">
        <v>10</v>
      </c>
      <c r="I44" s="35">
        <v>13</v>
      </c>
      <c r="J44" s="57">
        <v>23</v>
      </c>
      <c r="K44" s="35"/>
      <c r="L44" s="36">
        <v>95</v>
      </c>
      <c r="M44" s="34">
        <v>117</v>
      </c>
      <c r="N44" s="35">
        <v>212</v>
      </c>
    </row>
    <row r="45" spans="1:14" ht="14.25">
      <c r="A45" s="2" t="s">
        <v>7</v>
      </c>
      <c r="B45" s="31">
        <v>342</v>
      </c>
      <c r="C45" s="34">
        <v>372</v>
      </c>
      <c r="D45" s="35">
        <v>714</v>
      </c>
      <c r="E45" s="36">
        <v>587</v>
      </c>
      <c r="F45" s="34">
        <v>622</v>
      </c>
      <c r="G45" s="35">
        <v>1209</v>
      </c>
      <c r="H45" s="36">
        <v>753</v>
      </c>
      <c r="I45" s="35">
        <v>793</v>
      </c>
      <c r="J45" s="57">
        <v>1546</v>
      </c>
      <c r="K45" s="35"/>
      <c r="L45" s="36">
        <v>3719</v>
      </c>
      <c r="M45" s="34">
        <v>3703</v>
      </c>
      <c r="N45" s="35">
        <v>7422</v>
      </c>
    </row>
    <row r="46" spans="1:14" s="14" customFormat="1" ht="12.75">
      <c r="A46" s="14" t="s">
        <v>0</v>
      </c>
      <c r="B46" s="15">
        <v>3682</v>
      </c>
      <c r="C46" s="16">
        <v>3788</v>
      </c>
      <c r="D46" s="16">
        <v>7470</v>
      </c>
      <c r="E46" s="17">
        <v>5323</v>
      </c>
      <c r="F46" s="16">
        <v>5557</v>
      </c>
      <c r="G46" s="16">
        <v>10880</v>
      </c>
      <c r="H46" s="17">
        <v>6855</v>
      </c>
      <c r="I46" s="16">
        <v>7082</v>
      </c>
      <c r="J46" s="58">
        <v>13937</v>
      </c>
      <c r="K46" s="16"/>
      <c r="L46" s="17">
        <v>26484</v>
      </c>
      <c r="M46" s="16">
        <v>26337</v>
      </c>
      <c r="N46" s="16">
        <v>52821</v>
      </c>
    </row>
    <row r="47" spans="1:14" s="2" customFormat="1" ht="14.25">
      <c r="A47" s="18" t="s">
        <v>14</v>
      </c>
      <c r="B47" s="37"/>
      <c r="C47" s="38"/>
      <c r="D47" s="38"/>
      <c r="E47" s="39"/>
      <c r="F47" s="38"/>
      <c r="G47" s="38"/>
      <c r="H47" s="39"/>
      <c r="I47" s="38"/>
      <c r="J47" s="59"/>
      <c r="K47" s="38"/>
      <c r="L47" s="39"/>
      <c r="M47" s="38"/>
      <c r="N47" s="38"/>
    </row>
    <row r="48" spans="1:14" ht="14.25">
      <c r="A48" s="2" t="s">
        <v>4</v>
      </c>
      <c r="B48" s="31">
        <f aca="true" t="shared" si="0" ref="B48:J48">SUM(B42,B39,B33,B27,B22,B16,B10)</f>
        <v>8446</v>
      </c>
      <c r="C48" s="35">
        <f t="shared" si="0"/>
        <v>8580</v>
      </c>
      <c r="D48" s="35">
        <f t="shared" si="0"/>
        <v>17026</v>
      </c>
      <c r="E48" s="36">
        <f t="shared" si="0"/>
        <v>9827</v>
      </c>
      <c r="F48" s="35">
        <f t="shared" si="0"/>
        <v>9937</v>
      </c>
      <c r="G48" s="35">
        <f t="shared" si="0"/>
        <v>19764</v>
      </c>
      <c r="H48" s="36">
        <f t="shared" si="0"/>
        <v>11025</v>
      </c>
      <c r="I48" s="35">
        <f t="shared" si="0"/>
        <v>11133</v>
      </c>
      <c r="J48" s="57">
        <f t="shared" si="0"/>
        <v>22158</v>
      </c>
      <c r="K48" s="35"/>
      <c r="L48" s="36">
        <f>SUM(L42,L39,L33,L27,L22,L16,L10)</f>
        <v>32195</v>
      </c>
      <c r="M48" s="35">
        <f>SUM(M42,M39,M33,M27,M22,M16,M10)</f>
        <v>31688</v>
      </c>
      <c r="N48" s="35">
        <f>SUM(N42,N39,N33,N27,N22,N16,N10)</f>
        <v>63883</v>
      </c>
    </row>
    <row r="49" spans="1:14" ht="14.25">
      <c r="A49" s="2" t="s">
        <v>5</v>
      </c>
      <c r="B49" s="31">
        <f aca="true" t="shared" si="1" ref="B49:J49">SUM(B11,B17,B23,B28,B34,B43)</f>
        <v>20821</v>
      </c>
      <c r="C49" s="34">
        <f t="shared" si="1"/>
        <v>20878</v>
      </c>
      <c r="D49" s="35">
        <f t="shared" si="1"/>
        <v>41699</v>
      </c>
      <c r="E49" s="36">
        <f t="shared" si="1"/>
        <v>22320</v>
      </c>
      <c r="F49" s="34">
        <f t="shared" si="1"/>
        <v>23237</v>
      </c>
      <c r="G49" s="35">
        <f t="shared" si="1"/>
        <v>45557</v>
      </c>
      <c r="H49" s="36">
        <f t="shared" si="1"/>
        <v>28126</v>
      </c>
      <c r="I49" s="35">
        <f t="shared" si="1"/>
        <v>29104</v>
      </c>
      <c r="J49" s="57">
        <f t="shared" si="1"/>
        <v>57230</v>
      </c>
      <c r="K49" s="35"/>
      <c r="L49" s="36">
        <f>SUM(L11,L17,L23,L28,L34,L43)</f>
        <v>131526</v>
      </c>
      <c r="M49" s="34">
        <f>SUM(M11,M17,M23,M28,M34,M43)</f>
        <v>130289</v>
      </c>
      <c r="N49" s="35">
        <f>SUM(N11,N17,N23,N28,N34,N43)</f>
        <v>261815</v>
      </c>
    </row>
    <row r="50" spans="1:14" ht="14.25">
      <c r="A50" s="2" t="s">
        <v>6</v>
      </c>
      <c r="B50" s="31">
        <f aca="true" t="shared" si="2" ref="B50:J50">SUM(B12,B18,B29,B35,B44)</f>
        <v>30</v>
      </c>
      <c r="C50" s="34">
        <f t="shared" si="2"/>
        <v>32</v>
      </c>
      <c r="D50" s="35">
        <f t="shared" si="2"/>
        <v>62</v>
      </c>
      <c r="E50" s="36">
        <f t="shared" si="2"/>
        <v>8</v>
      </c>
      <c r="F50" s="34">
        <f t="shared" si="2"/>
        <v>13</v>
      </c>
      <c r="G50" s="35">
        <f t="shared" si="2"/>
        <v>21</v>
      </c>
      <c r="H50" s="36">
        <f t="shared" si="2"/>
        <v>10</v>
      </c>
      <c r="I50" s="35">
        <f t="shared" si="2"/>
        <v>13</v>
      </c>
      <c r="J50" s="57">
        <f t="shared" si="2"/>
        <v>23</v>
      </c>
      <c r="K50" s="35"/>
      <c r="L50" s="36">
        <f>SUM(L12,L18,L29,L35,L44)</f>
        <v>95</v>
      </c>
      <c r="M50" s="34">
        <f>SUM(M12,M18,M29,M35,M44)</f>
        <v>117</v>
      </c>
      <c r="N50" s="35">
        <f>SUM(N12,N18,N29,N35,N44)</f>
        <v>212</v>
      </c>
    </row>
    <row r="51" spans="1:14" ht="14.25">
      <c r="A51" s="2" t="s">
        <v>7</v>
      </c>
      <c r="B51" s="31">
        <f aca="true" t="shared" si="3" ref="B51:J51">SUM(B13,B19,B24,B30,B36,B45)</f>
        <v>10132</v>
      </c>
      <c r="C51" s="34">
        <f t="shared" si="3"/>
        <v>10119</v>
      </c>
      <c r="D51" s="35">
        <f t="shared" si="3"/>
        <v>20251</v>
      </c>
      <c r="E51" s="36">
        <f t="shared" si="3"/>
        <v>11050</v>
      </c>
      <c r="F51" s="34">
        <f t="shared" si="3"/>
        <v>11027</v>
      </c>
      <c r="G51" s="35">
        <f t="shared" si="3"/>
        <v>22077</v>
      </c>
      <c r="H51" s="36">
        <f t="shared" si="3"/>
        <v>12102</v>
      </c>
      <c r="I51" s="35">
        <f t="shared" si="3"/>
        <v>12127</v>
      </c>
      <c r="J51" s="57">
        <f t="shared" si="3"/>
        <v>24229</v>
      </c>
      <c r="K51" s="35"/>
      <c r="L51" s="36">
        <f>SUM(L13,L19,L24,L30,L36,L45)</f>
        <v>49291</v>
      </c>
      <c r="M51" s="34">
        <f>SUM(M13,M19,M24,M30,M36,M45)</f>
        <v>47710</v>
      </c>
      <c r="N51" s="35">
        <f>SUM(N13,N19,N24,N30,N36,N45)</f>
        <v>97001</v>
      </c>
    </row>
    <row r="52" spans="1:14" s="14" customFormat="1" ht="12.75">
      <c r="A52" s="14" t="s">
        <v>15</v>
      </c>
      <c r="B52" s="15">
        <f aca="true" t="shared" si="4" ref="B52:J52">SUM(B48:B51)</f>
        <v>39429</v>
      </c>
      <c r="C52" s="16">
        <f t="shared" si="4"/>
        <v>39609</v>
      </c>
      <c r="D52" s="16">
        <f t="shared" si="4"/>
        <v>79038</v>
      </c>
      <c r="E52" s="17">
        <f t="shared" si="4"/>
        <v>43205</v>
      </c>
      <c r="F52" s="16">
        <f t="shared" si="4"/>
        <v>44214</v>
      </c>
      <c r="G52" s="16">
        <f t="shared" si="4"/>
        <v>87419</v>
      </c>
      <c r="H52" s="17">
        <f t="shared" si="4"/>
        <v>51263</v>
      </c>
      <c r="I52" s="16">
        <f t="shared" si="4"/>
        <v>52377</v>
      </c>
      <c r="J52" s="58">
        <f t="shared" si="4"/>
        <v>103640</v>
      </c>
      <c r="K52" s="16"/>
      <c r="L52" s="17">
        <f>SUM(L48:L51)</f>
        <v>213107</v>
      </c>
      <c r="M52" s="16">
        <f>SUM(M48:M51)</f>
        <v>209804</v>
      </c>
      <c r="N52" s="16">
        <f>SUM(N48:N51)</f>
        <v>422911</v>
      </c>
    </row>
    <row r="53" ht="14.25">
      <c r="A53" s="2"/>
    </row>
    <row r="54" ht="14.25">
      <c r="A54" s="20"/>
    </row>
    <row r="55" spans="1:13" ht="14.25">
      <c r="A55" s="21"/>
      <c r="B55" s="22"/>
      <c r="C55" s="22"/>
      <c r="D55" s="23"/>
      <c r="E55" s="22"/>
      <c r="F55" s="22"/>
      <c r="G55" s="23"/>
      <c r="H55" s="22"/>
      <c r="I55" s="22"/>
      <c r="L55" s="22"/>
      <c r="M55" s="22"/>
    </row>
    <row r="56" spans="1:13" ht="14.25">
      <c r="A56" s="21"/>
      <c r="B56" s="22"/>
      <c r="C56" s="22"/>
      <c r="D56" s="23"/>
      <c r="E56" s="22"/>
      <c r="F56" s="22"/>
      <c r="G56" s="23"/>
      <c r="H56" s="22"/>
      <c r="I56" s="22"/>
      <c r="L56" s="22"/>
      <c r="M56" s="22"/>
    </row>
    <row r="57" spans="1:13" ht="14.25">
      <c r="A57" s="21"/>
      <c r="B57" s="22"/>
      <c r="C57" s="22"/>
      <c r="D57" s="23"/>
      <c r="E57" s="22"/>
      <c r="F57" s="22"/>
      <c r="G57" s="23"/>
      <c r="H57" s="22"/>
      <c r="I57" s="22"/>
      <c r="L57" s="22"/>
      <c r="M57" s="22"/>
    </row>
    <row r="58" ht="14.25">
      <c r="A58" s="21"/>
    </row>
  </sheetData>
  <sheetProtection/>
  <mergeCells count="7">
    <mergeCell ref="L7:N7"/>
    <mergeCell ref="A5:N5"/>
    <mergeCell ref="A2:N2"/>
    <mergeCell ref="B7:D7"/>
    <mergeCell ref="E7:G7"/>
    <mergeCell ref="H7:J7"/>
    <mergeCell ref="A3:N3"/>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77" r:id="rId1"/>
  <headerFooter>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24"/>
  <sheetViews>
    <sheetView zoomScalePageLayoutView="0" workbookViewId="0" topLeftCell="A1">
      <selection activeCell="A26" sqref="A26"/>
    </sheetView>
  </sheetViews>
  <sheetFormatPr defaultColWidth="9.140625" defaultRowHeight="15"/>
  <cols>
    <col min="1" max="1" width="23.421875" style="0" customWidth="1"/>
    <col min="2" max="10" width="8.8515625" style="0" customWidth="1"/>
    <col min="11" max="11" width="1.8515625" style="0" customWidth="1"/>
  </cols>
  <sheetData>
    <row r="1" spans="1:11" ht="14.25">
      <c r="A1" s="1" t="s">
        <v>82</v>
      </c>
      <c r="D1" s="2"/>
      <c r="G1" s="2"/>
      <c r="J1" s="2"/>
      <c r="K1" s="2"/>
    </row>
    <row r="2" spans="1:14" s="3" customFormat="1" ht="12.75">
      <c r="A2" s="202" t="s">
        <v>59</v>
      </c>
      <c r="B2" s="202"/>
      <c r="C2" s="202"/>
      <c r="D2" s="202"/>
      <c r="E2" s="202"/>
      <c r="F2" s="202"/>
      <c r="G2" s="202"/>
      <c r="H2" s="202"/>
      <c r="I2" s="202"/>
      <c r="J2" s="202"/>
      <c r="K2" s="202"/>
      <c r="L2" s="202"/>
      <c r="M2" s="202"/>
      <c r="N2" s="202"/>
    </row>
    <row r="3" spans="1:11" ht="15" thickBot="1">
      <c r="A3" s="1"/>
      <c r="D3" s="2"/>
      <c r="G3" s="2"/>
      <c r="J3" s="2"/>
      <c r="K3" s="2"/>
    </row>
    <row r="4" spans="1:14" ht="30" customHeight="1">
      <c r="A4" s="4"/>
      <c r="B4" s="203" t="s">
        <v>28</v>
      </c>
      <c r="C4" s="204"/>
      <c r="D4" s="204"/>
      <c r="E4" s="203" t="s">
        <v>16</v>
      </c>
      <c r="F4" s="204"/>
      <c r="G4" s="205"/>
      <c r="H4" s="203" t="s">
        <v>17</v>
      </c>
      <c r="I4" s="204"/>
      <c r="J4" s="205"/>
      <c r="K4" s="52"/>
      <c r="L4" s="200" t="s">
        <v>76</v>
      </c>
      <c r="M4" s="201"/>
      <c r="N4" s="201"/>
    </row>
    <row r="5" spans="1:14" ht="14.25">
      <c r="A5" s="5"/>
      <c r="B5" s="6" t="s">
        <v>1</v>
      </c>
      <c r="C5" s="7" t="s">
        <v>2</v>
      </c>
      <c r="D5" s="7" t="s">
        <v>0</v>
      </c>
      <c r="E5" s="6" t="s">
        <v>1</v>
      </c>
      <c r="F5" s="7" t="s">
        <v>2</v>
      </c>
      <c r="G5" s="7" t="s">
        <v>0</v>
      </c>
      <c r="H5" s="6" t="s">
        <v>1</v>
      </c>
      <c r="I5" s="7" t="s">
        <v>2</v>
      </c>
      <c r="J5" s="44" t="s">
        <v>0</v>
      </c>
      <c r="K5" s="7"/>
      <c r="L5" s="60" t="s">
        <v>1</v>
      </c>
      <c r="M5" s="7" t="s">
        <v>2</v>
      </c>
      <c r="N5" s="7" t="s">
        <v>0</v>
      </c>
    </row>
    <row r="6" spans="1:13" s="2" customFormat="1" ht="14.25">
      <c r="A6" s="8" t="s">
        <v>23</v>
      </c>
      <c r="B6" s="9"/>
      <c r="C6" s="10"/>
      <c r="E6" s="9"/>
      <c r="F6" s="10"/>
      <c r="H6" s="11"/>
      <c r="I6" s="12"/>
      <c r="J6" s="25"/>
      <c r="L6" s="61"/>
      <c r="M6" s="12"/>
    </row>
    <row r="7" spans="1:14" ht="14.25">
      <c r="A7" s="2" t="s">
        <v>24</v>
      </c>
      <c r="B7" s="182">
        <v>20003</v>
      </c>
      <c r="C7" s="41">
        <v>19551</v>
      </c>
      <c r="D7" s="42">
        <v>39554</v>
      </c>
      <c r="E7" s="182">
        <v>25410</v>
      </c>
      <c r="F7" s="41">
        <v>24808</v>
      </c>
      <c r="G7" s="42">
        <v>50218</v>
      </c>
      <c r="H7" s="182">
        <v>25777</v>
      </c>
      <c r="I7" s="42">
        <v>24801</v>
      </c>
      <c r="J7" s="45">
        <v>50578</v>
      </c>
      <c r="K7" s="40"/>
      <c r="L7" s="43">
        <v>124528</v>
      </c>
      <c r="M7" s="40">
        <v>118954</v>
      </c>
      <c r="N7" s="40">
        <v>243482</v>
      </c>
    </row>
    <row r="8" spans="1:14" ht="14.25">
      <c r="A8" s="2" t="s">
        <v>25</v>
      </c>
      <c r="B8" s="182">
        <v>21814</v>
      </c>
      <c r="C8" s="41">
        <v>21214</v>
      </c>
      <c r="D8" s="42">
        <v>43028</v>
      </c>
      <c r="E8" s="182">
        <v>25943</v>
      </c>
      <c r="F8" s="41">
        <v>25417</v>
      </c>
      <c r="G8" s="42">
        <v>51360</v>
      </c>
      <c r="H8" s="182">
        <v>26000</v>
      </c>
      <c r="I8" s="42">
        <v>25339</v>
      </c>
      <c r="J8" s="45">
        <v>51339</v>
      </c>
      <c r="K8" s="42"/>
      <c r="L8" s="62">
        <v>128110</v>
      </c>
      <c r="M8" s="42">
        <v>122281</v>
      </c>
      <c r="N8" s="42">
        <v>250391</v>
      </c>
    </row>
    <row r="9" spans="1:14" ht="14.25">
      <c r="A9" s="2" t="s">
        <v>26</v>
      </c>
      <c r="B9" s="182">
        <v>22965</v>
      </c>
      <c r="C9" s="41">
        <v>22557</v>
      </c>
      <c r="D9" s="42">
        <v>45522</v>
      </c>
      <c r="E9" s="182">
        <v>26211</v>
      </c>
      <c r="F9" s="41">
        <v>25944</v>
      </c>
      <c r="G9" s="42">
        <v>52155</v>
      </c>
      <c r="H9" s="182">
        <v>25263</v>
      </c>
      <c r="I9" s="42">
        <v>24730</v>
      </c>
      <c r="J9" s="45">
        <v>49993</v>
      </c>
      <c r="K9" s="42"/>
      <c r="L9" s="62">
        <v>131375</v>
      </c>
      <c r="M9" s="42">
        <v>126049</v>
      </c>
      <c r="N9" s="42">
        <v>257424</v>
      </c>
    </row>
    <row r="10" spans="1:14" ht="14.25">
      <c r="A10" s="25" t="s">
        <v>78</v>
      </c>
      <c r="B10" s="42">
        <v>24344</v>
      </c>
      <c r="C10" s="41">
        <v>23608</v>
      </c>
      <c r="D10" s="42">
        <v>47952</v>
      </c>
      <c r="E10" s="62">
        <v>26738</v>
      </c>
      <c r="F10" s="42">
        <v>25916</v>
      </c>
      <c r="G10" s="45">
        <v>52654</v>
      </c>
      <c r="H10" s="42">
        <v>24705</v>
      </c>
      <c r="I10" s="42">
        <v>24138</v>
      </c>
      <c r="J10" s="45">
        <v>48843</v>
      </c>
      <c r="K10" s="42"/>
      <c r="L10" s="62">
        <v>134027</v>
      </c>
      <c r="M10" s="42">
        <v>128576</v>
      </c>
      <c r="N10" s="42">
        <v>262603</v>
      </c>
    </row>
    <row r="11" spans="1:14" ht="14.25">
      <c r="A11" s="25" t="s">
        <v>79</v>
      </c>
      <c r="B11" s="42">
        <v>25754</v>
      </c>
      <c r="C11" s="41">
        <v>24908</v>
      </c>
      <c r="D11" s="42">
        <v>50662</v>
      </c>
      <c r="E11" s="62">
        <v>27338</v>
      </c>
      <c r="F11" s="42">
        <v>26300</v>
      </c>
      <c r="G11" s="45">
        <v>53638</v>
      </c>
      <c r="H11" s="42">
        <v>25397</v>
      </c>
      <c r="I11" s="42">
        <v>24500</v>
      </c>
      <c r="J11" s="45">
        <v>49897</v>
      </c>
      <c r="K11" s="42"/>
      <c r="L11" s="62">
        <v>135944</v>
      </c>
      <c r="M11" s="42">
        <v>130009</v>
      </c>
      <c r="N11" s="42">
        <v>265953</v>
      </c>
    </row>
    <row r="12" spans="1:14" ht="14.25">
      <c r="A12" s="25" t="s">
        <v>80</v>
      </c>
      <c r="B12" s="42">
        <v>27185</v>
      </c>
      <c r="C12" s="41">
        <v>26196</v>
      </c>
      <c r="D12" s="42">
        <v>53381</v>
      </c>
      <c r="E12" s="62">
        <v>28148</v>
      </c>
      <c r="F12" s="42">
        <v>26881</v>
      </c>
      <c r="G12" s="45">
        <v>55029</v>
      </c>
      <c r="H12" s="42">
        <v>25548</v>
      </c>
      <c r="I12" s="42">
        <v>24652</v>
      </c>
      <c r="J12" s="45">
        <v>50200</v>
      </c>
      <c r="K12" s="42"/>
      <c r="L12" s="62">
        <v>137630</v>
      </c>
      <c r="M12" s="42">
        <v>131567</v>
      </c>
      <c r="N12" s="42">
        <v>269197</v>
      </c>
    </row>
    <row r="13" spans="1:14" ht="14.25">
      <c r="A13" s="25" t="s">
        <v>81</v>
      </c>
      <c r="B13" s="42">
        <v>28202</v>
      </c>
      <c r="C13" s="41">
        <v>27125</v>
      </c>
      <c r="D13" s="42">
        <v>55327</v>
      </c>
      <c r="E13" s="62">
        <v>28249</v>
      </c>
      <c r="F13" s="42">
        <v>27135</v>
      </c>
      <c r="G13" s="45">
        <v>55384</v>
      </c>
      <c r="H13" s="42">
        <v>26179</v>
      </c>
      <c r="I13" s="42">
        <v>25114</v>
      </c>
      <c r="J13" s="45">
        <v>51293</v>
      </c>
      <c r="K13" s="42"/>
      <c r="L13" s="62">
        <v>137301</v>
      </c>
      <c r="M13" s="42">
        <v>131152</v>
      </c>
      <c r="N13" s="42">
        <v>268453</v>
      </c>
    </row>
    <row r="14" spans="1:14" ht="14.25">
      <c r="A14" s="25" t="s">
        <v>85</v>
      </c>
      <c r="B14" s="42">
        <v>29271</v>
      </c>
      <c r="C14" s="41">
        <v>28252</v>
      </c>
      <c r="D14" s="42">
        <v>57523</v>
      </c>
      <c r="E14" s="62">
        <v>28460</v>
      </c>
      <c r="F14" s="42">
        <v>27331</v>
      </c>
      <c r="G14" s="45">
        <v>55791</v>
      </c>
      <c r="H14" s="42">
        <v>27456</v>
      </c>
      <c r="I14" s="42">
        <v>26560</v>
      </c>
      <c r="J14" s="45">
        <v>54016</v>
      </c>
      <c r="K14" s="42"/>
      <c r="L14" s="62">
        <v>136756</v>
      </c>
      <c r="M14" s="42">
        <v>131000</v>
      </c>
      <c r="N14" s="42">
        <v>267756</v>
      </c>
    </row>
    <row r="15" spans="2:14" ht="14.25">
      <c r="B15" s="62"/>
      <c r="C15" s="42"/>
      <c r="D15" s="45"/>
      <c r="E15" s="62"/>
      <c r="F15" s="42"/>
      <c r="G15" s="45"/>
      <c r="H15" s="42"/>
      <c r="I15" s="42"/>
      <c r="J15" s="45"/>
      <c r="K15" s="40"/>
      <c r="L15" s="43"/>
      <c r="M15" s="40"/>
      <c r="N15" s="40"/>
    </row>
    <row r="16" spans="1:14" s="2" customFormat="1" ht="14.25">
      <c r="A16" s="1" t="s">
        <v>27</v>
      </c>
      <c r="B16" s="183"/>
      <c r="C16" s="184"/>
      <c r="D16" s="42"/>
      <c r="E16" s="183"/>
      <c r="F16" s="184"/>
      <c r="G16" s="42"/>
      <c r="H16" s="182"/>
      <c r="I16" s="42"/>
      <c r="J16" s="45"/>
      <c r="K16" s="40"/>
      <c r="L16" s="43"/>
      <c r="M16" s="40"/>
      <c r="N16" s="40"/>
    </row>
    <row r="17" spans="1:14" ht="14.25">
      <c r="A17" s="2" t="s">
        <v>24</v>
      </c>
      <c r="B17" s="182">
        <v>23827</v>
      </c>
      <c r="C17" s="41">
        <v>24161</v>
      </c>
      <c r="D17" s="42">
        <v>47988</v>
      </c>
      <c r="E17" s="182">
        <v>41146</v>
      </c>
      <c r="F17" s="41">
        <v>42656</v>
      </c>
      <c r="G17" s="42">
        <v>83802</v>
      </c>
      <c r="H17" s="182">
        <v>45648</v>
      </c>
      <c r="I17" s="42">
        <v>46860</v>
      </c>
      <c r="J17" s="45">
        <v>92508</v>
      </c>
      <c r="K17" s="40"/>
      <c r="L17" s="43">
        <v>191372</v>
      </c>
      <c r="M17" s="40">
        <v>190510</v>
      </c>
      <c r="N17" s="40">
        <v>381882</v>
      </c>
    </row>
    <row r="18" spans="1:14" ht="14.25">
      <c r="A18" s="2" t="s">
        <v>25</v>
      </c>
      <c r="B18" s="182">
        <v>25590</v>
      </c>
      <c r="C18" s="41">
        <v>26023</v>
      </c>
      <c r="D18" s="42">
        <v>51613</v>
      </c>
      <c r="E18" s="182">
        <v>40489</v>
      </c>
      <c r="F18" s="41">
        <v>41903</v>
      </c>
      <c r="G18" s="42">
        <v>82392</v>
      </c>
      <c r="H18" s="182">
        <v>45167</v>
      </c>
      <c r="I18" s="42">
        <v>45943</v>
      </c>
      <c r="J18" s="45">
        <v>91110</v>
      </c>
      <c r="K18" s="42"/>
      <c r="L18" s="62">
        <v>190705</v>
      </c>
      <c r="M18" s="42">
        <v>189492</v>
      </c>
      <c r="N18" s="42">
        <v>380197</v>
      </c>
    </row>
    <row r="19" spans="1:14" ht="14.25">
      <c r="A19" s="2" t="s">
        <v>26</v>
      </c>
      <c r="B19" s="182">
        <v>27618</v>
      </c>
      <c r="C19" s="41">
        <v>28030</v>
      </c>
      <c r="D19" s="42">
        <v>55648</v>
      </c>
      <c r="E19" s="182">
        <v>40287</v>
      </c>
      <c r="F19" s="41">
        <v>41633</v>
      </c>
      <c r="G19" s="42">
        <v>81920</v>
      </c>
      <c r="H19" s="182">
        <v>44069</v>
      </c>
      <c r="I19" s="42">
        <v>45111</v>
      </c>
      <c r="J19" s="45">
        <v>89180</v>
      </c>
      <c r="K19" s="42"/>
      <c r="L19" s="62">
        <v>191468</v>
      </c>
      <c r="M19" s="42">
        <v>190515</v>
      </c>
      <c r="N19" s="42">
        <v>381983</v>
      </c>
    </row>
    <row r="20" spans="1:14" ht="14.25">
      <c r="A20" s="25" t="s">
        <v>78</v>
      </c>
      <c r="B20" s="40">
        <v>29878</v>
      </c>
      <c r="C20" s="41">
        <v>30343</v>
      </c>
      <c r="D20" s="42">
        <v>60221</v>
      </c>
      <c r="E20" s="62">
        <v>40261</v>
      </c>
      <c r="F20" s="42">
        <v>41775</v>
      </c>
      <c r="G20" s="45">
        <v>82036</v>
      </c>
      <c r="H20" s="42">
        <v>43057</v>
      </c>
      <c r="I20" s="42">
        <v>44039</v>
      </c>
      <c r="J20" s="45">
        <v>87096</v>
      </c>
      <c r="K20" s="42"/>
      <c r="L20" s="62">
        <v>194195</v>
      </c>
      <c r="M20" s="42">
        <v>192501</v>
      </c>
      <c r="N20" s="42">
        <v>386696</v>
      </c>
    </row>
    <row r="21" spans="1:14" ht="14.25">
      <c r="A21" s="25" t="s">
        <v>79</v>
      </c>
      <c r="B21" s="40">
        <v>32301</v>
      </c>
      <c r="C21" s="41">
        <v>32690</v>
      </c>
      <c r="D21" s="42">
        <v>64991</v>
      </c>
      <c r="E21" s="62">
        <v>40395</v>
      </c>
      <c r="F21" s="42">
        <v>41907</v>
      </c>
      <c r="G21" s="45">
        <v>82302</v>
      </c>
      <c r="H21" s="42">
        <v>44245</v>
      </c>
      <c r="I21" s="42">
        <v>45207</v>
      </c>
      <c r="J21" s="45">
        <v>89452</v>
      </c>
      <c r="K21" s="42"/>
      <c r="L21" s="62">
        <v>197142</v>
      </c>
      <c r="M21" s="42">
        <v>195209</v>
      </c>
      <c r="N21" s="42">
        <v>392351</v>
      </c>
    </row>
    <row r="22" spans="1:14" ht="14.25">
      <c r="A22" s="25" t="s">
        <v>80</v>
      </c>
      <c r="B22" s="40">
        <v>34248</v>
      </c>
      <c r="C22" s="41">
        <v>34748</v>
      </c>
      <c r="D22" s="42">
        <v>68996</v>
      </c>
      <c r="E22" s="62">
        <v>40609</v>
      </c>
      <c r="F22" s="42">
        <v>42446</v>
      </c>
      <c r="G22" s="45">
        <v>83055</v>
      </c>
      <c r="H22" s="42">
        <v>44348</v>
      </c>
      <c r="I22" s="42">
        <v>45256</v>
      </c>
      <c r="J22" s="45">
        <v>89604</v>
      </c>
      <c r="K22" s="42"/>
      <c r="L22" s="62">
        <v>200879</v>
      </c>
      <c r="M22" s="42">
        <v>198850</v>
      </c>
      <c r="N22" s="42">
        <v>399729</v>
      </c>
    </row>
    <row r="23" spans="1:14" ht="14.25">
      <c r="A23" s="25" t="s">
        <v>81</v>
      </c>
      <c r="B23" s="40">
        <v>36516</v>
      </c>
      <c r="C23" s="41">
        <v>36947</v>
      </c>
      <c r="D23" s="42">
        <v>73463</v>
      </c>
      <c r="E23" s="62">
        <v>41605</v>
      </c>
      <c r="F23" s="42">
        <v>42988</v>
      </c>
      <c r="G23" s="45">
        <v>84593</v>
      </c>
      <c r="H23" s="42">
        <v>47040</v>
      </c>
      <c r="I23" s="42">
        <v>48176</v>
      </c>
      <c r="J23" s="45">
        <v>95216</v>
      </c>
      <c r="K23" s="42"/>
      <c r="L23" s="62">
        <v>206819</v>
      </c>
      <c r="M23" s="42">
        <v>204278</v>
      </c>
      <c r="N23" s="42">
        <v>411097</v>
      </c>
    </row>
    <row r="24" spans="1:14" ht="14.25">
      <c r="A24" s="25" t="s">
        <v>85</v>
      </c>
      <c r="B24" s="40">
        <v>39429</v>
      </c>
      <c r="C24" s="41">
        <v>39609</v>
      </c>
      <c r="D24" s="42">
        <v>79038</v>
      </c>
      <c r="E24" s="62">
        <v>43205</v>
      </c>
      <c r="F24" s="42">
        <v>44214</v>
      </c>
      <c r="G24" s="45">
        <v>87419</v>
      </c>
      <c r="H24" s="42">
        <v>51263</v>
      </c>
      <c r="I24" s="42">
        <v>52377</v>
      </c>
      <c r="J24" s="45">
        <v>103640</v>
      </c>
      <c r="K24" s="42"/>
      <c r="L24" s="62">
        <v>213107</v>
      </c>
      <c r="M24" s="42">
        <v>209804</v>
      </c>
      <c r="N24" s="42">
        <v>422911</v>
      </c>
    </row>
  </sheetData>
  <sheetProtection/>
  <mergeCells count="5">
    <mergeCell ref="B4:D4"/>
    <mergeCell ref="E4:G4"/>
    <mergeCell ref="H4:J4"/>
    <mergeCell ref="L4:N4"/>
    <mergeCell ref="A2:N2"/>
  </mergeCells>
  <printOptions/>
  <pageMargins left="0.5118110236220472" right="0.5118110236220472" top="0.7480314960629921" bottom="0.7480314960629921" header="0.31496062992125984" footer="0.31496062992125984"/>
  <pageSetup fitToHeight="1" fitToWidth="1" horizontalDpi="600" verticalDpi="600" orientation="landscape" paperSize="9" r:id="rId2"/>
  <headerFooter>
    <oddFooter>&amp;R&amp;A</oddFooter>
  </headerFooter>
  <drawing r:id="rId1"/>
</worksheet>
</file>

<file path=xl/worksheets/sheet6.xml><?xml version="1.0" encoding="utf-8"?>
<worksheet xmlns="http://schemas.openxmlformats.org/spreadsheetml/2006/main" xmlns:r="http://schemas.openxmlformats.org/officeDocument/2006/relationships">
  <dimension ref="A1:V58"/>
  <sheetViews>
    <sheetView zoomScalePageLayoutView="0" workbookViewId="0" topLeftCell="A1">
      <selection activeCell="A59" sqref="A59"/>
    </sheetView>
  </sheetViews>
  <sheetFormatPr defaultColWidth="9.140625" defaultRowHeight="15"/>
  <cols>
    <col min="1" max="1" width="24.8515625" style="29" customWidth="1"/>
    <col min="2" max="2" width="11.421875" style="22" customWidth="1"/>
    <col min="3" max="3" width="11.140625" style="22" customWidth="1"/>
    <col min="4" max="4" width="8.7109375" style="55" customWidth="1"/>
    <col min="5" max="5" width="11.421875" style="22" customWidth="1"/>
    <col min="6" max="7" width="11.57421875" style="22" customWidth="1"/>
    <col min="8" max="8" width="9.57421875" style="22" customWidth="1"/>
    <col min="9" max="9" width="10.28125" style="55" customWidth="1"/>
    <col min="10" max="10" width="7.421875" style="30" customWidth="1"/>
    <col min="11" max="11" width="26.421875" style="22" customWidth="1"/>
    <col min="12" max="14" width="9.7109375" style="22" customWidth="1"/>
    <col min="15" max="15" width="9.7109375" style="55" customWidth="1"/>
    <col min="16" max="18" width="9.7109375" style="22" customWidth="1"/>
    <col min="19" max="19" width="10.7109375" style="22" customWidth="1"/>
    <col min="20" max="20" width="10.28125" style="55" customWidth="1"/>
    <col min="21" max="16384" width="8.8515625" style="22" customWidth="1"/>
  </cols>
  <sheetData>
    <row r="1" spans="1:21" ht="14.25">
      <c r="A1" s="29" t="s">
        <v>82</v>
      </c>
      <c r="K1" s="29" t="s">
        <v>82</v>
      </c>
      <c r="L1" s="208"/>
      <c r="M1" s="208"/>
      <c r="N1" s="208"/>
      <c r="O1" s="208"/>
      <c r="P1" s="208"/>
      <c r="Q1" s="208"/>
      <c r="R1" s="208"/>
      <c r="S1" s="208"/>
      <c r="T1" s="208"/>
      <c r="U1" s="208"/>
    </row>
    <row r="2" spans="1:20" ht="14.25">
      <c r="A2" s="208" t="s">
        <v>21</v>
      </c>
      <c r="B2" s="208"/>
      <c r="C2" s="208"/>
      <c r="D2" s="208"/>
      <c r="E2" s="208"/>
      <c r="F2" s="208"/>
      <c r="G2" s="208"/>
      <c r="H2" s="208"/>
      <c r="I2" s="208"/>
      <c r="J2" s="157"/>
      <c r="K2" s="208" t="s">
        <v>21</v>
      </c>
      <c r="L2" s="208"/>
      <c r="M2" s="208"/>
      <c r="N2" s="208"/>
      <c r="O2" s="208"/>
      <c r="P2" s="208"/>
      <c r="Q2" s="208"/>
      <c r="R2" s="208"/>
      <c r="S2" s="208"/>
      <c r="T2" s="208"/>
    </row>
    <row r="3" spans="1:20" s="196" customFormat="1" ht="14.25">
      <c r="A3" s="207" t="s">
        <v>88</v>
      </c>
      <c r="B3" s="207"/>
      <c r="C3" s="207"/>
      <c r="D3" s="207"/>
      <c r="E3" s="207"/>
      <c r="F3" s="207"/>
      <c r="G3" s="207"/>
      <c r="H3" s="207"/>
      <c r="I3" s="207"/>
      <c r="J3" s="195"/>
      <c r="K3" s="207" t="s">
        <v>88</v>
      </c>
      <c r="L3" s="207"/>
      <c r="M3" s="207"/>
      <c r="N3" s="207"/>
      <c r="O3" s="207"/>
      <c r="P3" s="207"/>
      <c r="Q3" s="207"/>
      <c r="R3" s="207"/>
      <c r="S3" s="207"/>
      <c r="T3" s="207"/>
    </row>
    <row r="4" spans="1:20" ht="6.75" customHeight="1">
      <c r="A4" s="161"/>
      <c r="B4" s="161"/>
      <c r="C4" s="161"/>
      <c r="D4" s="161"/>
      <c r="E4" s="161"/>
      <c r="F4" s="161"/>
      <c r="G4" s="161"/>
      <c r="H4" s="161"/>
      <c r="I4" s="161"/>
      <c r="J4" s="157"/>
      <c r="K4" s="157"/>
      <c r="L4" s="157"/>
      <c r="M4" s="157"/>
      <c r="N4" s="157"/>
      <c r="O4" s="157"/>
      <c r="P4" s="157"/>
      <c r="Q4" s="157"/>
      <c r="R4" s="157"/>
      <c r="S4" s="157"/>
      <c r="T4" s="157"/>
    </row>
    <row r="5" spans="1:20" ht="14.25">
      <c r="A5" s="208" t="s">
        <v>28</v>
      </c>
      <c r="B5" s="208"/>
      <c r="C5" s="208"/>
      <c r="D5" s="208"/>
      <c r="E5" s="208"/>
      <c r="F5" s="208"/>
      <c r="G5" s="208"/>
      <c r="H5" s="208"/>
      <c r="I5" s="208"/>
      <c r="J5" s="157"/>
      <c r="K5" s="208" t="s">
        <v>16</v>
      </c>
      <c r="L5" s="208"/>
      <c r="M5" s="208"/>
      <c r="N5" s="208"/>
      <c r="O5" s="208"/>
      <c r="P5" s="208"/>
      <c r="Q5" s="208"/>
      <c r="R5" s="208"/>
      <c r="S5" s="208"/>
      <c r="T5" s="208"/>
    </row>
    <row r="6" spans="1:20" ht="7.5" customHeight="1" thickBot="1">
      <c r="A6" s="161"/>
      <c r="B6" s="161"/>
      <c r="C6" s="161"/>
      <c r="D6" s="161"/>
      <c r="E6" s="161"/>
      <c r="F6" s="161"/>
      <c r="G6" s="161"/>
      <c r="H6" s="161"/>
      <c r="I6" s="161"/>
      <c r="J6" s="161"/>
      <c r="K6" s="161"/>
      <c r="L6" s="161"/>
      <c r="M6" s="161"/>
      <c r="N6" s="161"/>
      <c r="O6" s="161"/>
      <c r="P6" s="161"/>
      <c r="Q6" s="161"/>
      <c r="R6" s="161"/>
      <c r="S6" s="161"/>
      <c r="T6" s="161"/>
    </row>
    <row r="7" spans="1:20" ht="14.25">
      <c r="A7" s="160"/>
      <c r="B7" s="209" t="s">
        <v>34</v>
      </c>
      <c r="C7" s="209"/>
      <c r="D7" s="209"/>
      <c r="E7" s="210" t="s">
        <v>35</v>
      </c>
      <c r="F7" s="211"/>
      <c r="G7" s="212"/>
      <c r="H7" s="162"/>
      <c r="I7" s="160"/>
      <c r="J7" s="157"/>
      <c r="K7" s="163"/>
      <c r="L7" s="209" t="s">
        <v>34</v>
      </c>
      <c r="M7" s="209"/>
      <c r="N7" s="209"/>
      <c r="O7" s="209"/>
      <c r="P7" s="210" t="s">
        <v>35</v>
      </c>
      <c r="Q7" s="211"/>
      <c r="R7" s="212"/>
      <c r="S7" s="162"/>
      <c r="T7" s="160"/>
    </row>
    <row r="8" spans="2:20" ht="69" customHeight="1">
      <c r="B8" s="69" t="s">
        <v>49</v>
      </c>
      <c r="C8" s="69" t="s">
        <v>60</v>
      </c>
      <c r="D8" s="70" t="s">
        <v>37</v>
      </c>
      <c r="E8" s="69" t="s">
        <v>50</v>
      </c>
      <c r="F8" s="69" t="s">
        <v>61</v>
      </c>
      <c r="G8" s="70" t="s">
        <v>38</v>
      </c>
      <c r="H8" s="69" t="s">
        <v>33</v>
      </c>
      <c r="I8" s="71" t="s">
        <v>15</v>
      </c>
      <c r="J8" s="67"/>
      <c r="K8" s="72"/>
      <c r="L8" s="68" t="s">
        <v>29</v>
      </c>
      <c r="M8" s="69" t="s">
        <v>30</v>
      </c>
      <c r="N8" s="69" t="s">
        <v>31</v>
      </c>
      <c r="O8" s="70" t="s">
        <v>37</v>
      </c>
      <c r="P8" s="69" t="s">
        <v>36</v>
      </c>
      <c r="Q8" s="69" t="s">
        <v>32</v>
      </c>
      <c r="R8" s="70" t="s">
        <v>38</v>
      </c>
      <c r="S8" s="69" t="s">
        <v>33</v>
      </c>
      <c r="T8" s="71" t="s">
        <v>15</v>
      </c>
    </row>
    <row r="9" spans="1:20" ht="14.25">
      <c r="A9" s="164" t="s">
        <v>3</v>
      </c>
      <c r="B9" s="165"/>
      <c r="C9" s="165"/>
      <c r="D9" s="166"/>
      <c r="E9" s="167"/>
      <c r="F9" s="167"/>
      <c r="G9" s="166"/>
      <c r="H9" s="167"/>
      <c r="I9" s="168"/>
      <c r="K9" s="169" t="s">
        <v>3</v>
      </c>
      <c r="L9" s="170"/>
      <c r="M9" s="165"/>
      <c r="N9" s="167"/>
      <c r="O9" s="171"/>
      <c r="P9" s="167"/>
      <c r="Q9" s="167"/>
      <c r="R9" s="166"/>
      <c r="S9" s="167"/>
      <c r="T9" s="168"/>
    </row>
    <row r="10" spans="1:22" ht="14.25">
      <c r="A10" s="23" t="s">
        <v>4</v>
      </c>
      <c r="B10" s="13">
        <v>2039</v>
      </c>
      <c r="C10" s="13">
        <v>725</v>
      </c>
      <c r="D10" s="53">
        <f>SUM(B10:C10)</f>
        <v>2764</v>
      </c>
      <c r="E10" s="13">
        <v>7024</v>
      </c>
      <c r="F10" s="13">
        <v>1113</v>
      </c>
      <c r="G10" s="53">
        <f>SUM(E10:F10)</f>
        <v>8137</v>
      </c>
      <c r="H10" s="13">
        <v>24</v>
      </c>
      <c r="I10" s="53">
        <f>SUM(H10,G10,D10)</f>
        <v>10925</v>
      </c>
      <c r="J10" s="65"/>
      <c r="K10" s="172" t="s">
        <v>4</v>
      </c>
      <c r="L10" s="173">
        <v>764</v>
      </c>
      <c r="M10" s="13">
        <v>950</v>
      </c>
      <c r="N10" s="13">
        <v>1853</v>
      </c>
      <c r="O10" s="53">
        <f>SUM(L10:N10)</f>
        <v>3567</v>
      </c>
      <c r="P10" s="13">
        <v>3381</v>
      </c>
      <c r="Q10" s="13">
        <v>3928</v>
      </c>
      <c r="R10" s="53">
        <f>SUM(P10:Q10)</f>
        <v>7309</v>
      </c>
      <c r="S10" s="13">
        <v>49</v>
      </c>
      <c r="T10" s="53">
        <f>SUM(R10,O10,S10)</f>
        <v>10925</v>
      </c>
      <c r="U10" s="185"/>
      <c r="V10" s="185"/>
    </row>
    <row r="11" spans="1:22" ht="14.25">
      <c r="A11" s="23" t="s">
        <v>5</v>
      </c>
      <c r="B11" s="13">
        <v>6204</v>
      </c>
      <c r="C11" s="13">
        <v>1926</v>
      </c>
      <c r="D11" s="53">
        <f>SUM(B11:C11)</f>
        <v>8130</v>
      </c>
      <c r="E11" s="13">
        <v>31703</v>
      </c>
      <c r="F11" s="13">
        <v>3654</v>
      </c>
      <c r="G11" s="53">
        <f>SUM(E11:F11)</f>
        <v>35357</v>
      </c>
      <c r="H11" s="13">
        <v>136</v>
      </c>
      <c r="I11" s="53">
        <f>SUM(H11,G11,D11)</f>
        <v>43623</v>
      </c>
      <c r="J11" s="65"/>
      <c r="K11" s="172" t="s">
        <v>5</v>
      </c>
      <c r="L11" s="173">
        <v>1531</v>
      </c>
      <c r="M11" s="13">
        <v>2211</v>
      </c>
      <c r="N11" s="13">
        <v>4900</v>
      </c>
      <c r="O11" s="53">
        <f>SUM(L11:N11)</f>
        <v>8642</v>
      </c>
      <c r="P11" s="13">
        <v>13642</v>
      </c>
      <c r="Q11" s="13">
        <v>21054</v>
      </c>
      <c r="R11" s="53">
        <f>SUM(P11:Q11)</f>
        <v>34696</v>
      </c>
      <c r="S11" s="13">
        <v>285</v>
      </c>
      <c r="T11" s="53">
        <f>SUM(R11,O11,S11)</f>
        <v>43623</v>
      </c>
      <c r="U11" s="185"/>
      <c r="V11" s="185"/>
    </row>
    <row r="12" spans="1:22" ht="14.25">
      <c r="A12" s="23" t="s">
        <v>6</v>
      </c>
      <c r="B12" s="13">
        <v>0</v>
      </c>
      <c r="C12" s="13">
        <v>0</v>
      </c>
      <c r="D12" s="53">
        <f>SUM(B12:C12)</f>
        <v>0</v>
      </c>
      <c r="E12" s="13">
        <v>0</v>
      </c>
      <c r="F12" s="13">
        <v>0</v>
      </c>
      <c r="G12" s="53">
        <f>SUM(E12:F12)</f>
        <v>0</v>
      </c>
      <c r="H12" s="13">
        <v>0</v>
      </c>
      <c r="I12" s="53">
        <f>SUM(H12,G12,D12)</f>
        <v>0</v>
      </c>
      <c r="J12" s="65"/>
      <c r="K12" s="172" t="s">
        <v>6</v>
      </c>
      <c r="L12" s="173">
        <v>0</v>
      </c>
      <c r="M12" s="13">
        <v>0</v>
      </c>
      <c r="N12" s="13">
        <v>0</v>
      </c>
      <c r="O12" s="53">
        <f>SUM(L12:N12)</f>
        <v>0</v>
      </c>
      <c r="P12" s="13">
        <v>0</v>
      </c>
      <c r="Q12" s="13">
        <v>0</v>
      </c>
      <c r="R12" s="53">
        <f>SUM(P12:Q12)</f>
        <v>0</v>
      </c>
      <c r="S12" s="13">
        <v>0</v>
      </c>
      <c r="T12" s="53">
        <f>SUM(R12,O12,S12)</f>
        <v>0</v>
      </c>
      <c r="U12" s="185"/>
      <c r="V12" s="185"/>
    </row>
    <row r="13" spans="1:22" ht="14.25">
      <c r="A13" s="23" t="s">
        <v>7</v>
      </c>
      <c r="B13" s="13">
        <v>5182</v>
      </c>
      <c r="C13" s="13">
        <v>1235</v>
      </c>
      <c r="D13" s="53">
        <f>SUM(B13:C13)</f>
        <v>6417</v>
      </c>
      <c r="E13" s="13">
        <v>13693</v>
      </c>
      <c r="F13" s="13">
        <v>1921</v>
      </c>
      <c r="G13" s="53">
        <f>SUM(E13:F13)</f>
        <v>15614</v>
      </c>
      <c r="H13" s="13">
        <v>48</v>
      </c>
      <c r="I13" s="53">
        <f>SUM(H13,G13,D13)</f>
        <v>22079</v>
      </c>
      <c r="J13" s="65"/>
      <c r="K13" s="172" t="s">
        <v>7</v>
      </c>
      <c r="L13" s="173">
        <v>2248</v>
      </c>
      <c r="M13" s="13">
        <v>1900</v>
      </c>
      <c r="N13" s="13">
        <v>3167</v>
      </c>
      <c r="O13" s="53">
        <f>SUM(L13:N13)</f>
        <v>7315</v>
      </c>
      <c r="P13" s="13">
        <v>6538</v>
      </c>
      <c r="Q13" s="13">
        <v>8150</v>
      </c>
      <c r="R13" s="53">
        <f>SUM(P13:Q13)</f>
        <v>14688</v>
      </c>
      <c r="S13" s="13">
        <v>76</v>
      </c>
      <c r="T13" s="53">
        <f>SUM(R13,O13,S13)</f>
        <v>22079</v>
      </c>
      <c r="U13" s="185"/>
      <c r="V13" s="185"/>
    </row>
    <row r="14" spans="1:22" ht="14.25">
      <c r="A14" s="174" t="s">
        <v>0</v>
      </c>
      <c r="B14" s="17">
        <v>13425</v>
      </c>
      <c r="C14" s="17">
        <v>3886</v>
      </c>
      <c r="D14" s="17">
        <f>SUM(B14:C14)</f>
        <v>17311</v>
      </c>
      <c r="E14" s="17">
        <v>52420</v>
      </c>
      <c r="F14" s="17">
        <v>6688</v>
      </c>
      <c r="G14" s="17">
        <f>SUM(E14:F14)</f>
        <v>59108</v>
      </c>
      <c r="H14" s="17">
        <v>208</v>
      </c>
      <c r="I14" s="17">
        <f>SUM(H14,G14,D14)</f>
        <v>76627</v>
      </c>
      <c r="J14" s="66"/>
      <c r="K14" s="175" t="s">
        <v>0</v>
      </c>
      <c r="L14" s="16">
        <v>4543</v>
      </c>
      <c r="M14" s="17">
        <v>5061</v>
      </c>
      <c r="N14" s="17">
        <v>9920</v>
      </c>
      <c r="O14" s="17">
        <f>SUM(L14:N14)</f>
        <v>19524</v>
      </c>
      <c r="P14" s="17">
        <v>23561</v>
      </c>
      <c r="Q14" s="17">
        <v>33132</v>
      </c>
      <c r="R14" s="17">
        <f>SUM(P14:Q14)</f>
        <v>56693</v>
      </c>
      <c r="S14" s="17">
        <v>410</v>
      </c>
      <c r="T14" s="17">
        <f>SUM(R14,O14,S14)</f>
        <v>76627</v>
      </c>
      <c r="U14" s="185"/>
      <c r="V14" s="185"/>
    </row>
    <row r="15" spans="1:22" ht="14.25">
      <c r="A15" s="29" t="s">
        <v>8</v>
      </c>
      <c r="B15" s="13"/>
      <c r="C15" s="13"/>
      <c r="D15" s="53"/>
      <c r="E15" s="13"/>
      <c r="F15" s="13"/>
      <c r="G15" s="53"/>
      <c r="H15" s="13"/>
      <c r="I15" s="53"/>
      <c r="J15" s="65"/>
      <c r="K15" s="176" t="s">
        <v>8</v>
      </c>
      <c r="L15" s="173"/>
      <c r="M15" s="13"/>
      <c r="N15" s="13"/>
      <c r="O15" s="53"/>
      <c r="P15" s="13"/>
      <c r="Q15" s="13"/>
      <c r="R15" s="53"/>
      <c r="S15" s="13"/>
      <c r="T15" s="53"/>
      <c r="U15" s="185"/>
      <c r="V15" s="185"/>
    </row>
    <row r="16" spans="1:22" ht="14.25">
      <c r="A16" s="23" t="s">
        <v>4</v>
      </c>
      <c r="B16" s="13">
        <v>1509</v>
      </c>
      <c r="C16" s="13">
        <v>512</v>
      </c>
      <c r="D16" s="53">
        <f>SUM(B16:C16)</f>
        <v>2021</v>
      </c>
      <c r="E16" s="13">
        <v>3623</v>
      </c>
      <c r="F16" s="13">
        <v>1021</v>
      </c>
      <c r="G16" s="53">
        <f>SUM(E16:F16)</f>
        <v>4644</v>
      </c>
      <c r="H16" s="13">
        <v>10</v>
      </c>
      <c r="I16" s="53">
        <f>SUM(H16,G16,D16)</f>
        <v>6675</v>
      </c>
      <c r="J16" s="65"/>
      <c r="K16" s="172" t="s">
        <v>4</v>
      </c>
      <c r="L16" s="173">
        <v>222</v>
      </c>
      <c r="M16" s="13">
        <v>325</v>
      </c>
      <c r="N16" s="13">
        <v>894</v>
      </c>
      <c r="O16" s="53">
        <f>SUM(L16:N16)</f>
        <v>1441</v>
      </c>
      <c r="P16" s="13">
        <v>1972</v>
      </c>
      <c r="Q16" s="13">
        <v>3221</v>
      </c>
      <c r="R16" s="53">
        <f>SUM(P16:Q16)</f>
        <v>5193</v>
      </c>
      <c r="S16" s="13">
        <v>41</v>
      </c>
      <c r="T16" s="53">
        <f>SUM(R16,O16,S16)</f>
        <v>6675</v>
      </c>
      <c r="U16" s="185"/>
      <c r="V16" s="185"/>
    </row>
    <row r="17" spans="1:22" ht="14.25">
      <c r="A17" s="23" t="s">
        <v>5</v>
      </c>
      <c r="B17" s="13">
        <v>4184</v>
      </c>
      <c r="C17" s="13">
        <v>1341</v>
      </c>
      <c r="D17" s="53">
        <f>SUM(B17:C17)</f>
        <v>5525</v>
      </c>
      <c r="E17" s="13">
        <v>14671</v>
      </c>
      <c r="F17" s="13">
        <v>2501</v>
      </c>
      <c r="G17" s="53">
        <f>SUM(E17:F17)</f>
        <v>17172</v>
      </c>
      <c r="H17" s="13">
        <v>45</v>
      </c>
      <c r="I17" s="53">
        <f>SUM(H17,G17,D17)</f>
        <v>22742</v>
      </c>
      <c r="J17" s="65"/>
      <c r="K17" s="172" t="s">
        <v>5</v>
      </c>
      <c r="L17" s="173">
        <v>398</v>
      </c>
      <c r="M17" s="13">
        <v>608</v>
      </c>
      <c r="N17" s="13">
        <v>1893</v>
      </c>
      <c r="O17" s="53">
        <f>SUM(L17:N17)</f>
        <v>2899</v>
      </c>
      <c r="P17" s="13">
        <v>5690</v>
      </c>
      <c r="Q17" s="13">
        <v>14013</v>
      </c>
      <c r="R17" s="53">
        <f>SUM(P17:Q17)</f>
        <v>19703</v>
      </c>
      <c r="S17" s="13">
        <v>140</v>
      </c>
      <c r="T17" s="53">
        <f>SUM(R17,O17,S17)</f>
        <v>22742</v>
      </c>
      <c r="U17" s="185"/>
      <c r="V17" s="185"/>
    </row>
    <row r="18" spans="1:22" ht="14.25">
      <c r="A18" s="23" t="s">
        <v>6</v>
      </c>
      <c r="B18" s="13">
        <v>0</v>
      </c>
      <c r="C18" s="13">
        <v>0</v>
      </c>
      <c r="D18" s="53">
        <f>SUM(B18:C18)</f>
        <v>0</v>
      </c>
      <c r="E18" s="13">
        <v>0</v>
      </c>
      <c r="F18" s="13">
        <v>0</v>
      </c>
      <c r="G18" s="53">
        <f>SUM(E18:F18)</f>
        <v>0</v>
      </c>
      <c r="H18" s="13">
        <v>0</v>
      </c>
      <c r="I18" s="53">
        <f>SUM(H18,G18,D18)</f>
        <v>0</v>
      </c>
      <c r="J18" s="65"/>
      <c r="K18" s="172" t="s">
        <v>6</v>
      </c>
      <c r="L18" s="173">
        <v>0</v>
      </c>
      <c r="M18" s="13">
        <v>0</v>
      </c>
      <c r="N18" s="13">
        <v>0</v>
      </c>
      <c r="O18" s="53">
        <f>SUM(L18:N18)</f>
        <v>0</v>
      </c>
      <c r="P18" s="13">
        <v>0</v>
      </c>
      <c r="Q18" s="13">
        <v>0</v>
      </c>
      <c r="R18" s="53">
        <f>SUM(P18:Q18)</f>
        <v>0</v>
      </c>
      <c r="S18" s="13">
        <v>0</v>
      </c>
      <c r="T18" s="53">
        <f>SUM(R18,O18,S18)</f>
        <v>0</v>
      </c>
      <c r="U18" s="185"/>
      <c r="V18" s="185"/>
    </row>
    <row r="19" spans="1:22" ht="14.25">
      <c r="A19" s="23" t="s">
        <v>7</v>
      </c>
      <c r="B19" s="13">
        <v>2703</v>
      </c>
      <c r="C19" s="13">
        <v>770</v>
      </c>
      <c r="D19" s="53">
        <f>SUM(B19:C19)</f>
        <v>3473</v>
      </c>
      <c r="E19" s="13">
        <v>7302</v>
      </c>
      <c r="F19" s="13">
        <v>1532</v>
      </c>
      <c r="G19" s="53">
        <f>SUM(E19:F19)</f>
        <v>8834</v>
      </c>
      <c r="H19" s="13">
        <v>72</v>
      </c>
      <c r="I19" s="53">
        <f>SUM(H19,G19,D19)</f>
        <v>12379</v>
      </c>
      <c r="J19" s="65"/>
      <c r="K19" s="172" t="s">
        <v>7</v>
      </c>
      <c r="L19" s="173">
        <v>208</v>
      </c>
      <c r="M19" s="13">
        <v>379</v>
      </c>
      <c r="N19" s="13">
        <v>1067</v>
      </c>
      <c r="O19" s="53">
        <f>SUM(L19:N19)</f>
        <v>1654</v>
      </c>
      <c r="P19" s="13">
        <v>3571</v>
      </c>
      <c r="Q19" s="13">
        <v>7018</v>
      </c>
      <c r="R19" s="53">
        <f>SUM(P19:Q19)</f>
        <v>10589</v>
      </c>
      <c r="S19" s="13">
        <v>136</v>
      </c>
      <c r="T19" s="53">
        <f>SUM(R19,O19,S19)</f>
        <v>12379</v>
      </c>
      <c r="U19" s="185"/>
      <c r="V19" s="185"/>
    </row>
    <row r="20" spans="1:22" ht="14.25">
      <c r="A20" s="174" t="s">
        <v>0</v>
      </c>
      <c r="B20" s="17">
        <v>8396</v>
      </c>
      <c r="C20" s="17">
        <v>2623</v>
      </c>
      <c r="D20" s="17">
        <f>SUM(B20:C20)</f>
        <v>11019</v>
      </c>
      <c r="E20" s="17">
        <v>25596</v>
      </c>
      <c r="F20" s="17">
        <v>5054</v>
      </c>
      <c r="G20" s="17">
        <f>SUM(E20:F20)</f>
        <v>30650</v>
      </c>
      <c r="H20" s="17">
        <v>127</v>
      </c>
      <c r="I20" s="17">
        <f>SUM(H20,G20,D20)</f>
        <v>41796</v>
      </c>
      <c r="J20" s="66"/>
      <c r="K20" s="175" t="s">
        <v>0</v>
      </c>
      <c r="L20" s="16">
        <v>828</v>
      </c>
      <c r="M20" s="17">
        <v>1312</v>
      </c>
      <c r="N20" s="17">
        <v>3854</v>
      </c>
      <c r="O20" s="17">
        <f>SUM(L20:N20)</f>
        <v>5994</v>
      </c>
      <c r="P20" s="17">
        <v>11233</v>
      </c>
      <c r="Q20" s="17">
        <v>24252</v>
      </c>
      <c r="R20" s="17">
        <f>SUM(P20:Q20)</f>
        <v>35485</v>
      </c>
      <c r="S20" s="17">
        <v>317</v>
      </c>
      <c r="T20" s="17">
        <f>SUM(R20,O20,S20)</f>
        <v>41796</v>
      </c>
      <c r="U20" s="185"/>
      <c r="V20" s="185"/>
    </row>
    <row r="21" spans="1:22" ht="14.25">
      <c r="A21" s="29" t="s">
        <v>9</v>
      </c>
      <c r="B21" s="13"/>
      <c r="C21" s="13"/>
      <c r="D21" s="53"/>
      <c r="E21" s="13"/>
      <c r="F21" s="13"/>
      <c r="G21" s="53"/>
      <c r="H21" s="13"/>
      <c r="I21" s="53"/>
      <c r="J21" s="65"/>
      <c r="K21" s="176" t="s">
        <v>9</v>
      </c>
      <c r="L21" s="173"/>
      <c r="M21" s="13"/>
      <c r="N21" s="13"/>
      <c r="O21" s="53"/>
      <c r="P21" s="13"/>
      <c r="Q21" s="13"/>
      <c r="R21" s="53"/>
      <c r="S21" s="13"/>
      <c r="T21" s="53"/>
      <c r="U21" s="185"/>
      <c r="V21" s="185"/>
    </row>
    <row r="22" spans="1:22" ht="14.25">
      <c r="A22" s="23" t="s">
        <v>4</v>
      </c>
      <c r="B22" s="13">
        <v>1878</v>
      </c>
      <c r="C22" s="13">
        <v>624</v>
      </c>
      <c r="D22" s="53">
        <f>SUM(B22:C22)</f>
        <v>2502</v>
      </c>
      <c r="E22" s="13">
        <v>396</v>
      </c>
      <c r="F22" s="13">
        <v>836</v>
      </c>
      <c r="G22" s="53">
        <f>SUM(E22:F22)</f>
        <v>1232</v>
      </c>
      <c r="H22" s="13">
        <v>18</v>
      </c>
      <c r="I22" s="53">
        <f>SUM(H22,G22,D22)</f>
        <v>3752</v>
      </c>
      <c r="J22" s="65"/>
      <c r="K22" s="172" t="s">
        <v>4</v>
      </c>
      <c r="L22" s="173">
        <v>244</v>
      </c>
      <c r="M22" s="13">
        <v>193</v>
      </c>
      <c r="N22" s="13">
        <v>664</v>
      </c>
      <c r="O22" s="53">
        <f>SUM(L22:N22)</f>
        <v>1101</v>
      </c>
      <c r="P22" s="13">
        <v>1221</v>
      </c>
      <c r="Q22" s="13">
        <v>1376</v>
      </c>
      <c r="R22" s="53">
        <f>SUM(P22:Q22)</f>
        <v>2597</v>
      </c>
      <c r="S22" s="13">
        <v>54</v>
      </c>
      <c r="T22" s="53">
        <f>SUM(R22,O22,S22)</f>
        <v>3752</v>
      </c>
      <c r="U22" s="185"/>
      <c r="V22" s="185"/>
    </row>
    <row r="23" spans="1:22" ht="14.25">
      <c r="A23" s="23" t="s">
        <v>5</v>
      </c>
      <c r="B23" s="13">
        <v>3311</v>
      </c>
      <c r="C23" s="13">
        <v>745</v>
      </c>
      <c r="D23" s="53">
        <f>SUM(B23:C23)</f>
        <v>4056</v>
      </c>
      <c r="E23" s="13">
        <v>590</v>
      </c>
      <c r="F23" s="13">
        <v>1022</v>
      </c>
      <c r="G23" s="53">
        <f>SUM(E23:F23)</f>
        <v>1612</v>
      </c>
      <c r="H23" s="13">
        <v>47</v>
      </c>
      <c r="I23" s="53">
        <f>SUM(H23,G23,D23)</f>
        <v>5715</v>
      </c>
      <c r="J23" s="65"/>
      <c r="K23" s="172" t="s">
        <v>5</v>
      </c>
      <c r="L23" s="173">
        <v>376</v>
      </c>
      <c r="M23" s="13">
        <v>408</v>
      </c>
      <c r="N23" s="13">
        <v>1024</v>
      </c>
      <c r="O23" s="53">
        <f>SUM(L23:N23)</f>
        <v>1808</v>
      </c>
      <c r="P23" s="13">
        <v>1408</v>
      </c>
      <c r="Q23" s="13">
        <v>2423</v>
      </c>
      <c r="R23" s="53">
        <f>SUM(P23:Q23)</f>
        <v>3831</v>
      </c>
      <c r="S23" s="13">
        <v>76</v>
      </c>
      <c r="T23" s="53">
        <f>SUM(R23,O23,S23)</f>
        <v>5715</v>
      </c>
      <c r="U23" s="185"/>
      <c r="V23" s="185"/>
    </row>
    <row r="24" spans="1:22" ht="14.25">
      <c r="A24" s="23" t="s">
        <v>7</v>
      </c>
      <c r="B24" s="13">
        <v>2138</v>
      </c>
      <c r="C24" s="13">
        <v>488</v>
      </c>
      <c r="D24" s="53">
        <f>SUM(B24:C24)</f>
        <v>2626</v>
      </c>
      <c r="E24" s="13">
        <v>209</v>
      </c>
      <c r="F24" s="13">
        <v>381</v>
      </c>
      <c r="G24" s="53">
        <f>SUM(E24:F24)</f>
        <v>590</v>
      </c>
      <c r="H24" s="13">
        <v>13</v>
      </c>
      <c r="I24" s="53">
        <f>SUM(H24,G24,D24)</f>
        <v>3229</v>
      </c>
      <c r="J24" s="65"/>
      <c r="K24" s="172" t="s">
        <v>7</v>
      </c>
      <c r="L24" s="173">
        <v>300</v>
      </c>
      <c r="M24" s="13">
        <v>294</v>
      </c>
      <c r="N24" s="13">
        <v>774</v>
      </c>
      <c r="O24" s="53">
        <f>SUM(L24:N24)</f>
        <v>1368</v>
      </c>
      <c r="P24" s="13">
        <v>1032</v>
      </c>
      <c r="Q24" s="13">
        <v>806</v>
      </c>
      <c r="R24" s="53">
        <f>SUM(P24:Q24)</f>
        <v>1838</v>
      </c>
      <c r="S24" s="13">
        <v>23</v>
      </c>
      <c r="T24" s="53">
        <f>SUM(R24,O24,S24)</f>
        <v>3229</v>
      </c>
      <c r="U24" s="185"/>
      <c r="V24" s="185"/>
    </row>
    <row r="25" spans="1:22" ht="14.25">
      <c r="A25" s="174" t="s">
        <v>0</v>
      </c>
      <c r="B25" s="17">
        <v>7327</v>
      </c>
      <c r="C25" s="17">
        <v>1857</v>
      </c>
      <c r="D25" s="17">
        <f>SUM(B25:C25)</f>
        <v>9184</v>
      </c>
      <c r="E25" s="17">
        <v>1195</v>
      </c>
      <c r="F25" s="17">
        <v>2239</v>
      </c>
      <c r="G25" s="17">
        <f>SUM(E25:F25)</f>
        <v>3434</v>
      </c>
      <c r="H25" s="17">
        <v>78</v>
      </c>
      <c r="I25" s="17">
        <f>SUM(H25,G25,D25)</f>
        <v>12696</v>
      </c>
      <c r="J25" s="66"/>
      <c r="K25" s="175" t="s">
        <v>0</v>
      </c>
      <c r="L25" s="16">
        <v>920</v>
      </c>
      <c r="M25" s="17">
        <v>895</v>
      </c>
      <c r="N25" s="17">
        <v>2462</v>
      </c>
      <c r="O25" s="17">
        <f>SUM(L25:N25)</f>
        <v>4277</v>
      </c>
      <c r="P25" s="17">
        <v>3661</v>
      </c>
      <c r="Q25" s="17">
        <v>4605</v>
      </c>
      <c r="R25" s="17">
        <f>SUM(P25:Q25)</f>
        <v>8266</v>
      </c>
      <c r="S25" s="17">
        <v>153</v>
      </c>
      <c r="T25" s="17">
        <f>SUM(R25,O25,S25)</f>
        <v>12696</v>
      </c>
      <c r="U25" s="185"/>
      <c r="V25" s="185"/>
    </row>
    <row r="26" spans="1:22" ht="14.25">
      <c r="A26" s="29" t="s">
        <v>10</v>
      </c>
      <c r="B26" s="13"/>
      <c r="C26" s="13"/>
      <c r="D26" s="53"/>
      <c r="E26" s="13"/>
      <c r="F26" s="13"/>
      <c r="G26" s="53"/>
      <c r="H26" s="13"/>
      <c r="I26" s="53"/>
      <c r="J26" s="65"/>
      <c r="K26" s="176" t="s">
        <v>10</v>
      </c>
      <c r="L26" s="173"/>
      <c r="M26" s="13"/>
      <c r="N26" s="13"/>
      <c r="O26" s="53"/>
      <c r="P26" s="13"/>
      <c r="Q26" s="13"/>
      <c r="R26" s="53"/>
      <c r="S26" s="13"/>
      <c r="T26" s="53"/>
      <c r="U26" s="185"/>
      <c r="V26" s="185"/>
    </row>
    <row r="27" spans="1:22" ht="14.25">
      <c r="A27" s="23" t="s">
        <v>4</v>
      </c>
      <c r="B27" s="13">
        <v>983</v>
      </c>
      <c r="C27" s="13">
        <v>235</v>
      </c>
      <c r="D27" s="53">
        <f>SUM(B27:C27)</f>
        <v>1218</v>
      </c>
      <c r="E27" s="13">
        <v>4300</v>
      </c>
      <c r="F27" s="13">
        <v>376</v>
      </c>
      <c r="G27" s="53">
        <f>SUM(E27:F27)</f>
        <v>4676</v>
      </c>
      <c r="H27" s="13">
        <v>41</v>
      </c>
      <c r="I27" s="53">
        <f>SUM(H27,G27,D27)</f>
        <v>5935</v>
      </c>
      <c r="J27" s="65"/>
      <c r="K27" s="172" t="s">
        <v>4</v>
      </c>
      <c r="L27" s="173">
        <v>294</v>
      </c>
      <c r="M27" s="13">
        <v>389</v>
      </c>
      <c r="N27" s="13">
        <v>1197</v>
      </c>
      <c r="O27" s="53">
        <f>SUM(L27:N27)</f>
        <v>1880</v>
      </c>
      <c r="P27" s="13">
        <v>2020</v>
      </c>
      <c r="Q27" s="13">
        <v>1957</v>
      </c>
      <c r="R27" s="53">
        <f>SUM(P27:Q27)</f>
        <v>3977</v>
      </c>
      <c r="S27" s="13">
        <v>78</v>
      </c>
      <c r="T27" s="53">
        <f>SUM(R27,O27,S27)</f>
        <v>5935</v>
      </c>
      <c r="U27" s="185"/>
      <c r="V27" s="185"/>
    </row>
    <row r="28" spans="1:22" ht="14.25">
      <c r="A28" s="23" t="s">
        <v>5</v>
      </c>
      <c r="B28" s="13">
        <v>2495</v>
      </c>
      <c r="C28" s="13">
        <v>642</v>
      </c>
      <c r="D28" s="53">
        <f>SUM(B28:C28)</f>
        <v>3137</v>
      </c>
      <c r="E28" s="13">
        <v>27226</v>
      </c>
      <c r="F28" s="13">
        <v>1348</v>
      </c>
      <c r="G28" s="53">
        <f>SUM(E28:F28)</f>
        <v>28574</v>
      </c>
      <c r="H28" s="13">
        <v>90</v>
      </c>
      <c r="I28" s="53">
        <f>SUM(H28,G28,D28)</f>
        <v>31801</v>
      </c>
      <c r="J28" s="65"/>
      <c r="K28" s="172" t="s">
        <v>5</v>
      </c>
      <c r="L28" s="173">
        <v>464</v>
      </c>
      <c r="M28" s="13">
        <v>950</v>
      </c>
      <c r="N28" s="13">
        <v>3187</v>
      </c>
      <c r="O28" s="53">
        <f>SUM(L28:N28)</f>
        <v>4601</v>
      </c>
      <c r="P28" s="13">
        <v>10666</v>
      </c>
      <c r="Q28" s="13">
        <v>16360</v>
      </c>
      <c r="R28" s="53">
        <f>SUM(P28:Q28)</f>
        <v>27026</v>
      </c>
      <c r="S28" s="13">
        <v>174</v>
      </c>
      <c r="T28" s="53">
        <f>SUM(R28,O28,S28)</f>
        <v>31801</v>
      </c>
      <c r="U28" s="185"/>
      <c r="V28" s="185"/>
    </row>
    <row r="29" spans="1:22" ht="14.25">
      <c r="A29" s="23" t="s">
        <v>6</v>
      </c>
      <c r="B29" s="13">
        <v>0</v>
      </c>
      <c r="C29" s="13">
        <v>0</v>
      </c>
      <c r="D29" s="53">
        <f>SUM(B29:C29)</f>
        <v>0</v>
      </c>
      <c r="E29" s="13">
        <v>0</v>
      </c>
      <c r="F29" s="13">
        <v>0</v>
      </c>
      <c r="G29" s="53">
        <f>SUM(E29:F29)</f>
        <v>0</v>
      </c>
      <c r="H29" s="13">
        <v>0</v>
      </c>
      <c r="I29" s="53">
        <f>SUM(H29,G29,D29)</f>
        <v>0</v>
      </c>
      <c r="J29" s="65"/>
      <c r="K29" s="172" t="s">
        <v>6</v>
      </c>
      <c r="L29" s="173">
        <v>0</v>
      </c>
      <c r="M29" s="13">
        <v>0</v>
      </c>
      <c r="N29" s="13">
        <v>0</v>
      </c>
      <c r="O29" s="53">
        <f>SUM(L29:N29)</f>
        <v>0</v>
      </c>
      <c r="P29" s="13">
        <v>0</v>
      </c>
      <c r="Q29" s="13">
        <v>0</v>
      </c>
      <c r="R29" s="53">
        <f>SUM(P29:Q29)</f>
        <v>0</v>
      </c>
      <c r="S29" s="13">
        <v>0</v>
      </c>
      <c r="T29" s="53">
        <f>SUM(R29,O29,S29)</f>
        <v>0</v>
      </c>
      <c r="U29" s="185"/>
      <c r="V29" s="185"/>
    </row>
    <row r="30" spans="1:22" ht="14.25">
      <c r="A30" s="23" t="s">
        <v>7</v>
      </c>
      <c r="B30" s="13">
        <v>398</v>
      </c>
      <c r="C30" s="13">
        <v>122</v>
      </c>
      <c r="D30" s="53">
        <f>SUM(B30:C30)</f>
        <v>520</v>
      </c>
      <c r="E30" s="13">
        <v>4794</v>
      </c>
      <c r="F30" s="13">
        <v>228</v>
      </c>
      <c r="G30" s="53">
        <f>SUM(E30:F30)</f>
        <v>5022</v>
      </c>
      <c r="H30" s="13">
        <v>23</v>
      </c>
      <c r="I30" s="53">
        <f>SUM(H30,G30,D30)</f>
        <v>5565</v>
      </c>
      <c r="J30" s="65"/>
      <c r="K30" s="172" t="s">
        <v>7</v>
      </c>
      <c r="L30" s="173">
        <v>110</v>
      </c>
      <c r="M30" s="13">
        <v>217</v>
      </c>
      <c r="N30" s="13">
        <v>631</v>
      </c>
      <c r="O30" s="53">
        <f>SUM(L30:N30)</f>
        <v>958</v>
      </c>
      <c r="P30" s="13">
        <v>2013</v>
      </c>
      <c r="Q30" s="13">
        <v>2559</v>
      </c>
      <c r="R30" s="53">
        <f>SUM(P30:Q30)</f>
        <v>4572</v>
      </c>
      <c r="S30" s="13">
        <v>35</v>
      </c>
      <c r="T30" s="53">
        <f>SUM(R30,O30,S30)</f>
        <v>5565</v>
      </c>
      <c r="U30" s="185"/>
      <c r="V30" s="185"/>
    </row>
    <row r="31" spans="1:22" ht="14.25">
      <c r="A31" s="174" t="s">
        <v>0</v>
      </c>
      <c r="B31" s="17">
        <v>3876</v>
      </c>
      <c r="C31" s="17">
        <v>999</v>
      </c>
      <c r="D31" s="17">
        <f>SUM(B31:C31)</f>
        <v>4875</v>
      </c>
      <c r="E31" s="17">
        <v>36320</v>
      </c>
      <c r="F31" s="17">
        <v>1952</v>
      </c>
      <c r="G31" s="17">
        <f>SUM(E31:F31)</f>
        <v>38272</v>
      </c>
      <c r="H31" s="17">
        <v>154</v>
      </c>
      <c r="I31" s="17">
        <f>SUM(H31,G31,D31)</f>
        <v>43301</v>
      </c>
      <c r="J31" s="66"/>
      <c r="K31" s="175" t="s">
        <v>0</v>
      </c>
      <c r="L31" s="16">
        <v>868</v>
      </c>
      <c r="M31" s="17">
        <v>1556</v>
      </c>
      <c r="N31" s="17">
        <v>5015</v>
      </c>
      <c r="O31" s="17">
        <f>SUM(L31:N31)</f>
        <v>7439</v>
      </c>
      <c r="P31" s="17">
        <v>14699</v>
      </c>
      <c r="Q31" s="17">
        <v>20876</v>
      </c>
      <c r="R31" s="17">
        <f>SUM(P31:Q31)</f>
        <v>35575</v>
      </c>
      <c r="S31" s="17">
        <v>287</v>
      </c>
      <c r="T31" s="17">
        <f>SUM(R31,O31,S31)</f>
        <v>43301</v>
      </c>
      <c r="U31" s="185"/>
      <c r="V31" s="185"/>
    </row>
    <row r="32" spans="1:22" ht="14.25">
      <c r="A32" s="29" t="s">
        <v>11</v>
      </c>
      <c r="B32" s="13"/>
      <c r="C32" s="13"/>
      <c r="D32" s="53"/>
      <c r="E32" s="13"/>
      <c r="F32" s="13"/>
      <c r="G32" s="53"/>
      <c r="H32" s="13"/>
      <c r="I32" s="53"/>
      <c r="J32" s="65"/>
      <c r="K32" s="176" t="s">
        <v>11</v>
      </c>
      <c r="L32" s="173"/>
      <c r="M32" s="13"/>
      <c r="N32" s="13"/>
      <c r="O32" s="53"/>
      <c r="P32" s="13"/>
      <c r="Q32" s="13"/>
      <c r="R32" s="53"/>
      <c r="S32" s="13"/>
      <c r="T32" s="53"/>
      <c r="U32" s="185"/>
      <c r="V32" s="185"/>
    </row>
    <row r="33" spans="1:22" ht="14.25">
      <c r="A33" s="23" t="s">
        <v>4</v>
      </c>
      <c r="B33" s="13">
        <v>1425</v>
      </c>
      <c r="C33" s="13">
        <v>408</v>
      </c>
      <c r="D33" s="53">
        <f>SUM(B33:C33)</f>
        <v>1833</v>
      </c>
      <c r="E33" s="13">
        <v>6121</v>
      </c>
      <c r="F33" s="13">
        <v>689</v>
      </c>
      <c r="G33" s="53">
        <f>SUM(E33:F33)</f>
        <v>6810</v>
      </c>
      <c r="H33" s="13">
        <v>54</v>
      </c>
      <c r="I33" s="53">
        <f>SUM(H33,G33,D33)</f>
        <v>8697</v>
      </c>
      <c r="J33" s="65"/>
      <c r="K33" s="172" t="s">
        <v>4</v>
      </c>
      <c r="L33" s="173">
        <v>444</v>
      </c>
      <c r="M33" s="13">
        <v>625</v>
      </c>
      <c r="N33" s="13">
        <v>1335</v>
      </c>
      <c r="O33" s="53">
        <f>SUM(L33:N33)</f>
        <v>2404</v>
      </c>
      <c r="P33" s="13">
        <v>2785</v>
      </c>
      <c r="Q33" s="13">
        <v>3423</v>
      </c>
      <c r="R33" s="53">
        <f>SUM(P33:Q33)</f>
        <v>6208</v>
      </c>
      <c r="S33" s="13">
        <v>85</v>
      </c>
      <c r="T33" s="53">
        <f>SUM(R33,O33,S33)</f>
        <v>8697</v>
      </c>
      <c r="U33" s="185"/>
      <c r="V33" s="185"/>
    </row>
    <row r="34" spans="1:22" ht="14.25">
      <c r="A34" s="23" t="s">
        <v>5</v>
      </c>
      <c r="B34" s="13">
        <v>4567</v>
      </c>
      <c r="C34" s="13">
        <v>1261</v>
      </c>
      <c r="D34" s="53">
        <f>SUM(B34:C34)</f>
        <v>5828</v>
      </c>
      <c r="E34" s="13">
        <v>29698</v>
      </c>
      <c r="F34" s="13">
        <v>2652</v>
      </c>
      <c r="G34" s="53">
        <f>SUM(E34:F34)</f>
        <v>32350</v>
      </c>
      <c r="H34" s="13">
        <v>93</v>
      </c>
      <c r="I34" s="53">
        <f>SUM(H34,G34,D34)</f>
        <v>38271</v>
      </c>
      <c r="J34" s="65"/>
      <c r="K34" s="172" t="s">
        <v>5</v>
      </c>
      <c r="L34" s="173">
        <v>853</v>
      </c>
      <c r="M34" s="13">
        <v>1658</v>
      </c>
      <c r="N34" s="13">
        <v>4341</v>
      </c>
      <c r="O34" s="53">
        <f>SUM(L34:N34)</f>
        <v>6852</v>
      </c>
      <c r="P34" s="13">
        <v>11279</v>
      </c>
      <c r="Q34" s="13">
        <v>19941</v>
      </c>
      <c r="R34" s="53">
        <f>SUM(P34:Q34)</f>
        <v>31220</v>
      </c>
      <c r="S34" s="13">
        <v>199</v>
      </c>
      <c r="T34" s="53">
        <f>SUM(R34,O34,S34)</f>
        <v>38271</v>
      </c>
      <c r="U34" s="185"/>
      <c r="V34" s="185"/>
    </row>
    <row r="35" spans="1:22" ht="14.25">
      <c r="A35" s="23" t="s">
        <v>6</v>
      </c>
      <c r="B35" s="13">
        <v>0</v>
      </c>
      <c r="C35" s="13">
        <v>0</v>
      </c>
      <c r="D35" s="53">
        <f>SUM(B35:C35)</f>
        <v>0</v>
      </c>
      <c r="E35" s="13">
        <v>0</v>
      </c>
      <c r="F35" s="13">
        <v>0</v>
      </c>
      <c r="G35" s="53">
        <f>SUM(E35:F35)</f>
        <v>0</v>
      </c>
      <c r="H35" s="13">
        <v>0</v>
      </c>
      <c r="I35" s="53">
        <f>SUM(H35,G35,D35)</f>
        <v>0</v>
      </c>
      <c r="J35" s="65"/>
      <c r="K35" s="172" t="s">
        <v>6</v>
      </c>
      <c r="L35" s="173">
        <v>0</v>
      </c>
      <c r="M35" s="13">
        <v>0</v>
      </c>
      <c r="N35" s="13">
        <v>0</v>
      </c>
      <c r="O35" s="53">
        <f>SUM(L35:N35)</f>
        <v>0</v>
      </c>
      <c r="P35" s="13">
        <v>0</v>
      </c>
      <c r="Q35" s="13">
        <v>0</v>
      </c>
      <c r="R35" s="53">
        <f>SUM(P35:Q35)</f>
        <v>0</v>
      </c>
      <c r="S35" s="13">
        <v>0</v>
      </c>
      <c r="T35" s="53">
        <f>SUM(R35,O35,S35)</f>
        <v>0</v>
      </c>
      <c r="U35" s="185"/>
      <c r="V35" s="185"/>
    </row>
    <row r="36" spans="1:22" ht="14.25">
      <c r="A36" s="23" t="s">
        <v>7</v>
      </c>
      <c r="B36" s="13">
        <v>1908</v>
      </c>
      <c r="C36" s="13">
        <v>434</v>
      </c>
      <c r="D36" s="53">
        <f>SUM(B36:C36)</f>
        <v>2342</v>
      </c>
      <c r="E36" s="13">
        <v>9644</v>
      </c>
      <c r="F36" s="13">
        <v>1000</v>
      </c>
      <c r="G36" s="53">
        <f>SUM(E36:F36)</f>
        <v>10644</v>
      </c>
      <c r="H36" s="13">
        <v>97</v>
      </c>
      <c r="I36" s="53">
        <f>SUM(H36,G36,D36)</f>
        <v>13083</v>
      </c>
      <c r="J36" s="65"/>
      <c r="K36" s="172" t="s">
        <v>7</v>
      </c>
      <c r="L36" s="173">
        <v>374</v>
      </c>
      <c r="M36" s="13">
        <v>727</v>
      </c>
      <c r="N36" s="13">
        <v>1675</v>
      </c>
      <c r="O36" s="53">
        <f>SUM(L36:N36)</f>
        <v>2776</v>
      </c>
      <c r="P36" s="13">
        <v>4005</v>
      </c>
      <c r="Q36" s="13">
        <v>6164</v>
      </c>
      <c r="R36" s="53">
        <f>SUM(P36:Q36)</f>
        <v>10169</v>
      </c>
      <c r="S36" s="13">
        <v>138</v>
      </c>
      <c r="T36" s="53">
        <f>SUM(R36,O36,S36)</f>
        <v>13083</v>
      </c>
      <c r="U36" s="185"/>
      <c r="V36" s="185"/>
    </row>
    <row r="37" spans="1:22" ht="14.25">
      <c r="A37" s="174" t="s">
        <v>0</v>
      </c>
      <c r="B37" s="17">
        <v>7900</v>
      </c>
      <c r="C37" s="17">
        <v>2103</v>
      </c>
      <c r="D37" s="17">
        <f>SUM(B37:C37)</f>
        <v>10003</v>
      </c>
      <c r="E37" s="17">
        <v>45463</v>
      </c>
      <c r="F37" s="17">
        <v>4341</v>
      </c>
      <c r="G37" s="17">
        <f>SUM(E37:F37)</f>
        <v>49804</v>
      </c>
      <c r="H37" s="17">
        <v>244</v>
      </c>
      <c r="I37" s="17">
        <f>SUM(H37,G37,D37)</f>
        <v>60051</v>
      </c>
      <c r="J37" s="66"/>
      <c r="K37" s="175" t="s">
        <v>0</v>
      </c>
      <c r="L37" s="16">
        <v>1671</v>
      </c>
      <c r="M37" s="17">
        <v>3010</v>
      </c>
      <c r="N37" s="17">
        <v>7351</v>
      </c>
      <c r="O37" s="17">
        <f>SUM(L37:N37)</f>
        <v>12032</v>
      </c>
      <c r="P37" s="17">
        <v>18069</v>
      </c>
      <c r="Q37" s="17">
        <v>29528</v>
      </c>
      <c r="R37" s="17">
        <f>SUM(P37:Q37)</f>
        <v>47597</v>
      </c>
      <c r="S37" s="17">
        <v>422</v>
      </c>
      <c r="T37" s="17">
        <f>SUM(R37,O37,S37)</f>
        <v>60051</v>
      </c>
      <c r="U37" s="185"/>
      <c r="V37" s="185"/>
    </row>
    <row r="38" spans="1:22" ht="14.25">
      <c r="A38" s="29" t="s">
        <v>12</v>
      </c>
      <c r="B38" s="13"/>
      <c r="C38" s="13"/>
      <c r="D38" s="53"/>
      <c r="E38" s="13"/>
      <c r="F38" s="13"/>
      <c r="G38" s="53"/>
      <c r="H38" s="13"/>
      <c r="I38" s="53"/>
      <c r="J38" s="65"/>
      <c r="K38" s="176" t="s">
        <v>12</v>
      </c>
      <c r="L38" s="173"/>
      <c r="M38" s="13"/>
      <c r="N38" s="13"/>
      <c r="O38" s="53"/>
      <c r="P38" s="13"/>
      <c r="Q38" s="13"/>
      <c r="R38" s="53"/>
      <c r="S38" s="13"/>
      <c r="T38" s="53"/>
      <c r="U38" s="185"/>
      <c r="V38" s="185"/>
    </row>
    <row r="39" spans="1:22" ht="14.25">
      <c r="A39" s="23" t="s">
        <v>4</v>
      </c>
      <c r="B39" s="13">
        <v>22</v>
      </c>
      <c r="C39" s="13">
        <v>6</v>
      </c>
      <c r="D39" s="53">
        <f>SUM(B39:C39)</f>
        <v>28</v>
      </c>
      <c r="E39" s="13">
        <v>5</v>
      </c>
      <c r="F39" s="13">
        <v>9</v>
      </c>
      <c r="G39" s="53">
        <f>SUM(E39:F39)</f>
        <v>14</v>
      </c>
      <c r="H39" s="13">
        <v>2</v>
      </c>
      <c r="I39" s="53">
        <f>SUM(H39,G39,D39)</f>
        <v>44</v>
      </c>
      <c r="J39" s="65"/>
      <c r="K39" s="172" t="s">
        <v>4</v>
      </c>
      <c r="L39" s="173">
        <v>1</v>
      </c>
      <c r="M39" s="13">
        <v>4</v>
      </c>
      <c r="N39" s="13">
        <v>4</v>
      </c>
      <c r="O39" s="53">
        <f>SUM(L39:N39)</f>
        <v>9</v>
      </c>
      <c r="P39" s="13">
        <v>22</v>
      </c>
      <c r="Q39" s="13">
        <v>11</v>
      </c>
      <c r="R39" s="53">
        <f>SUM(P39:Q39)</f>
        <v>33</v>
      </c>
      <c r="S39" s="13">
        <v>2</v>
      </c>
      <c r="T39" s="53">
        <f>SUM(R39,O39,S39)</f>
        <v>44</v>
      </c>
      <c r="U39" s="185"/>
      <c r="V39" s="185"/>
    </row>
    <row r="40" spans="1:22" ht="14.25">
      <c r="A40" s="174" t="s">
        <v>0</v>
      </c>
      <c r="B40" s="17">
        <v>22</v>
      </c>
      <c r="C40" s="17">
        <v>6</v>
      </c>
      <c r="D40" s="17">
        <f>SUM(B40:C40)</f>
        <v>28</v>
      </c>
      <c r="E40" s="17">
        <v>5</v>
      </c>
      <c r="F40" s="17">
        <v>9</v>
      </c>
      <c r="G40" s="17">
        <f>SUM(E40:F40)</f>
        <v>14</v>
      </c>
      <c r="H40" s="17">
        <v>2</v>
      </c>
      <c r="I40" s="17">
        <f>SUM(H40,G40,D40)</f>
        <v>44</v>
      </c>
      <c r="J40" s="66"/>
      <c r="K40" s="175" t="s">
        <v>0</v>
      </c>
      <c r="L40" s="16">
        <v>1</v>
      </c>
      <c r="M40" s="17">
        <v>4</v>
      </c>
      <c r="N40" s="17">
        <v>4</v>
      </c>
      <c r="O40" s="17">
        <f>SUM(L40:N40)</f>
        <v>9</v>
      </c>
      <c r="P40" s="17">
        <v>22</v>
      </c>
      <c r="Q40" s="17">
        <v>11</v>
      </c>
      <c r="R40" s="17">
        <f>SUM(P40:Q40)</f>
        <v>33</v>
      </c>
      <c r="S40" s="17">
        <v>2</v>
      </c>
      <c r="T40" s="17">
        <f>SUM(R40,O40,S40)</f>
        <v>44</v>
      </c>
      <c r="U40" s="185"/>
      <c r="V40" s="185"/>
    </row>
    <row r="41" spans="1:22" ht="14.25">
      <c r="A41" s="29" t="s">
        <v>13</v>
      </c>
      <c r="B41" s="13"/>
      <c r="C41" s="13"/>
      <c r="D41" s="53"/>
      <c r="E41" s="13"/>
      <c r="F41" s="13"/>
      <c r="G41" s="53"/>
      <c r="H41" s="13"/>
      <c r="I41" s="53"/>
      <c r="J41" s="65"/>
      <c r="K41" s="176" t="s">
        <v>13</v>
      </c>
      <c r="L41" s="173"/>
      <c r="M41" s="13"/>
      <c r="N41" s="13"/>
      <c r="O41" s="53"/>
      <c r="P41" s="13"/>
      <c r="Q41" s="13"/>
      <c r="R41" s="53"/>
      <c r="S41" s="13"/>
      <c r="T41" s="53"/>
      <c r="U41" s="185"/>
      <c r="V41" s="185"/>
    </row>
    <row r="42" spans="1:22" ht="14.25">
      <c r="A42" s="23" t="s">
        <v>4</v>
      </c>
      <c r="B42" s="13">
        <v>1268</v>
      </c>
      <c r="C42" s="13">
        <v>277</v>
      </c>
      <c r="D42" s="53">
        <f>SUM(B42:C42)</f>
        <v>1545</v>
      </c>
      <c r="E42" s="13">
        <v>3488</v>
      </c>
      <c r="F42" s="13">
        <v>525</v>
      </c>
      <c r="G42" s="53">
        <f>SUM(E42:F42)</f>
        <v>4013</v>
      </c>
      <c r="H42" s="13">
        <v>3</v>
      </c>
      <c r="I42" s="53">
        <f>SUM(H42,G42,D42)</f>
        <v>5561</v>
      </c>
      <c r="J42" s="65"/>
      <c r="K42" s="172" t="s">
        <v>4</v>
      </c>
      <c r="L42" s="173">
        <v>333</v>
      </c>
      <c r="M42" s="13">
        <v>472</v>
      </c>
      <c r="N42" s="13">
        <v>1058</v>
      </c>
      <c r="O42" s="53">
        <f>SUM(L42:N42)</f>
        <v>1863</v>
      </c>
      <c r="P42" s="13">
        <v>1897</v>
      </c>
      <c r="Q42" s="13">
        <v>1790</v>
      </c>
      <c r="R42" s="53">
        <f>SUM(P42:Q42)</f>
        <v>3687</v>
      </c>
      <c r="S42" s="13">
        <v>11</v>
      </c>
      <c r="T42" s="53">
        <f>SUM(R42,O42,S42)</f>
        <v>5561</v>
      </c>
      <c r="U42" s="185"/>
      <c r="V42" s="185"/>
    </row>
    <row r="43" spans="1:22" ht="14.25">
      <c r="A43" s="23" t="s">
        <v>5</v>
      </c>
      <c r="B43" s="13">
        <v>2457</v>
      </c>
      <c r="C43" s="13">
        <v>593</v>
      </c>
      <c r="D43" s="53">
        <f>SUM(B43:C43)</f>
        <v>3050</v>
      </c>
      <c r="E43" s="13">
        <v>18628</v>
      </c>
      <c r="F43" s="13">
        <v>1558</v>
      </c>
      <c r="G43" s="53">
        <f>SUM(E43:F43)</f>
        <v>20186</v>
      </c>
      <c r="H43" s="13">
        <v>16</v>
      </c>
      <c r="I43" s="53">
        <f>SUM(H43,G43,D43)</f>
        <v>23252</v>
      </c>
      <c r="J43" s="65"/>
      <c r="K43" s="172" t="s">
        <v>5</v>
      </c>
      <c r="L43" s="173">
        <v>356</v>
      </c>
      <c r="M43" s="13">
        <v>743</v>
      </c>
      <c r="N43" s="13">
        <v>2876</v>
      </c>
      <c r="O43" s="53">
        <f>SUM(L43:N43)</f>
        <v>3975</v>
      </c>
      <c r="P43" s="13">
        <v>8231</v>
      </c>
      <c r="Q43" s="13">
        <v>10971</v>
      </c>
      <c r="R43" s="53">
        <f>SUM(P43:Q43)</f>
        <v>19202</v>
      </c>
      <c r="S43" s="13">
        <v>75</v>
      </c>
      <c r="T43" s="53">
        <f>SUM(R43,O43,S43)</f>
        <v>23252</v>
      </c>
      <c r="U43" s="185"/>
      <c r="V43" s="185"/>
    </row>
    <row r="44" spans="1:22" ht="14.25">
      <c r="A44" s="23" t="s">
        <v>6</v>
      </c>
      <c r="B44" s="13">
        <v>18</v>
      </c>
      <c r="C44" s="13">
        <v>3</v>
      </c>
      <c r="D44" s="53">
        <f>SUM(B44:C44)</f>
        <v>21</v>
      </c>
      <c r="E44" s="13">
        <v>86</v>
      </c>
      <c r="F44" s="13">
        <v>9</v>
      </c>
      <c r="G44" s="53">
        <f>SUM(E44:F44)</f>
        <v>95</v>
      </c>
      <c r="H44" s="13">
        <v>0</v>
      </c>
      <c r="I44" s="53">
        <f>SUM(H44,G44,D44)</f>
        <v>116</v>
      </c>
      <c r="J44" s="65"/>
      <c r="K44" s="172" t="s">
        <v>6</v>
      </c>
      <c r="L44" s="173">
        <v>0</v>
      </c>
      <c r="M44" s="13">
        <v>1</v>
      </c>
      <c r="N44" s="13">
        <v>6</v>
      </c>
      <c r="O44" s="53">
        <f>SUM(L44:N44)</f>
        <v>7</v>
      </c>
      <c r="P44" s="13">
        <v>40</v>
      </c>
      <c r="Q44" s="13">
        <v>68</v>
      </c>
      <c r="R44" s="53">
        <f>SUM(P44:Q44)</f>
        <v>108</v>
      </c>
      <c r="S44" s="13">
        <v>1</v>
      </c>
      <c r="T44" s="53">
        <f>SUM(R44,O44,S44)</f>
        <v>116</v>
      </c>
      <c r="U44" s="185"/>
      <c r="V44" s="185"/>
    </row>
    <row r="45" spans="1:22" ht="14.25">
      <c r="A45" s="23" t="s">
        <v>7</v>
      </c>
      <c r="B45" s="13">
        <v>380</v>
      </c>
      <c r="C45" s="13">
        <v>107</v>
      </c>
      <c r="D45" s="53">
        <f>SUM(B45:C45)</f>
        <v>487</v>
      </c>
      <c r="E45" s="13">
        <v>3562</v>
      </c>
      <c r="F45" s="13">
        <v>259</v>
      </c>
      <c r="G45" s="53">
        <f>SUM(E45:F45)</f>
        <v>3821</v>
      </c>
      <c r="H45" s="13">
        <v>4</v>
      </c>
      <c r="I45" s="53">
        <f>SUM(H45,G45,D45)</f>
        <v>4312</v>
      </c>
      <c r="J45" s="65"/>
      <c r="K45" s="172" t="s">
        <v>7</v>
      </c>
      <c r="L45" s="173">
        <v>59</v>
      </c>
      <c r="M45" s="13">
        <v>103</v>
      </c>
      <c r="N45" s="13">
        <v>509</v>
      </c>
      <c r="O45" s="53">
        <f>SUM(L45:N45)</f>
        <v>671</v>
      </c>
      <c r="P45" s="13">
        <v>1549</v>
      </c>
      <c r="Q45" s="13">
        <v>2078</v>
      </c>
      <c r="R45" s="53">
        <f>SUM(P45:Q45)</f>
        <v>3627</v>
      </c>
      <c r="S45" s="13">
        <v>14</v>
      </c>
      <c r="T45" s="53">
        <f>SUM(R45,O45,S45)</f>
        <v>4312</v>
      </c>
      <c r="U45" s="185"/>
      <c r="V45" s="185"/>
    </row>
    <row r="46" spans="1:22" ht="14.25">
      <c r="A46" s="174" t="s">
        <v>0</v>
      </c>
      <c r="B46" s="17">
        <v>4123</v>
      </c>
      <c r="C46" s="17">
        <v>980</v>
      </c>
      <c r="D46" s="17">
        <f>SUM(B46:C46)</f>
        <v>5103</v>
      </c>
      <c r="E46" s="17">
        <v>25764</v>
      </c>
      <c r="F46" s="17">
        <v>2351</v>
      </c>
      <c r="G46" s="17">
        <f>SUM(E46:F46)</f>
        <v>28115</v>
      </c>
      <c r="H46" s="17">
        <v>23</v>
      </c>
      <c r="I46" s="17">
        <f>SUM(H46,G46,D46)</f>
        <v>33241</v>
      </c>
      <c r="J46" s="66"/>
      <c r="K46" s="175" t="s">
        <v>0</v>
      </c>
      <c r="L46" s="16">
        <v>748</v>
      </c>
      <c r="M46" s="17">
        <v>1319</v>
      </c>
      <c r="N46" s="17">
        <v>4449</v>
      </c>
      <c r="O46" s="17">
        <f>SUM(L46:N46)</f>
        <v>6516</v>
      </c>
      <c r="P46" s="17">
        <v>11717</v>
      </c>
      <c r="Q46" s="17">
        <v>14907</v>
      </c>
      <c r="R46" s="17">
        <f>SUM(P46:Q46)</f>
        <v>26624</v>
      </c>
      <c r="S46" s="17">
        <v>101</v>
      </c>
      <c r="T46" s="17">
        <f>SUM(R46,O46,S46)</f>
        <v>33241</v>
      </c>
      <c r="U46" s="185"/>
      <c r="V46" s="185"/>
    </row>
    <row r="47" spans="1:22" ht="14.25">
      <c r="A47" s="177" t="s">
        <v>14</v>
      </c>
      <c r="B47" s="19"/>
      <c r="C47" s="19"/>
      <c r="D47" s="54"/>
      <c r="E47" s="19"/>
      <c r="F47" s="19"/>
      <c r="G47" s="54"/>
      <c r="H47" s="19"/>
      <c r="I47" s="54"/>
      <c r="J47" s="65"/>
      <c r="K47" s="169" t="s">
        <v>14</v>
      </c>
      <c r="L47" s="178"/>
      <c r="M47" s="19"/>
      <c r="N47" s="19"/>
      <c r="O47" s="54"/>
      <c r="P47" s="19"/>
      <c r="Q47" s="19"/>
      <c r="R47" s="54"/>
      <c r="S47" s="19"/>
      <c r="T47" s="54"/>
      <c r="U47" s="185"/>
      <c r="V47" s="185"/>
    </row>
    <row r="48" spans="1:22" ht="14.25">
      <c r="A48" s="23" t="s">
        <v>4</v>
      </c>
      <c r="B48" s="13">
        <f aca="true" t="shared" si="0" ref="B48:I48">SUM(B10,B16,B22,B27,B33,B39,B42)</f>
        <v>9124</v>
      </c>
      <c r="C48" s="13">
        <f t="shared" si="0"/>
        <v>2787</v>
      </c>
      <c r="D48" s="53">
        <f t="shared" si="0"/>
        <v>11911</v>
      </c>
      <c r="E48" s="13">
        <f t="shared" si="0"/>
        <v>24957</v>
      </c>
      <c r="F48" s="13">
        <f t="shared" si="0"/>
        <v>4569</v>
      </c>
      <c r="G48" s="53">
        <f t="shared" si="0"/>
        <v>29526</v>
      </c>
      <c r="H48" s="13">
        <f t="shared" si="0"/>
        <v>152</v>
      </c>
      <c r="I48" s="53">
        <f t="shared" si="0"/>
        <v>41589</v>
      </c>
      <c r="J48" s="65"/>
      <c r="K48" s="172" t="s">
        <v>4</v>
      </c>
      <c r="L48" s="173">
        <f aca="true" t="shared" si="1" ref="L48:T48">SUM(L10,L16,L22,L27,L33,L39,L42)</f>
        <v>2302</v>
      </c>
      <c r="M48" s="13">
        <f t="shared" si="1"/>
        <v>2958</v>
      </c>
      <c r="N48" s="13">
        <f t="shared" si="1"/>
        <v>7005</v>
      </c>
      <c r="O48" s="53">
        <f t="shared" si="1"/>
        <v>12265</v>
      </c>
      <c r="P48" s="13">
        <f t="shared" si="1"/>
        <v>13298</v>
      </c>
      <c r="Q48" s="13">
        <f t="shared" si="1"/>
        <v>15706</v>
      </c>
      <c r="R48" s="53">
        <f t="shared" si="1"/>
        <v>29004</v>
      </c>
      <c r="S48" s="13">
        <f t="shared" si="1"/>
        <v>320</v>
      </c>
      <c r="T48" s="53">
        <f t="shared" si="1"/>
        <v>41589</v>
      </c>
      <c r="U48" s="185"/>
      <c r="V48" s="185"/>
    </row>
    <row r="49" spans="1:22" ht="14.25">
      <c r="A49" s="23" t="s">
        <v>5</v>
      </c>
      <c r="B49" s="13">
        <f aca="true" t="shared" si="2" ref="B49:I49">SUM(B11,B17,B23,B28,B34,B43)</f>
        <v>23218</v>
      </c>
      <c r="C49" s="13">
        <f t="shared" si="2"/>
        <v>6508</v>
      </c>
      <c r="D49" s="53">
        <f t="shared" si="2"/>
        <v>29726</v>
      </c>
      <c r="E49" s="13">
        <f t="shared" si="2"/>
        <v>122516</v>
      </c>
      <c r="F49" s="13">
        <f t="shared" si="2"/>
        <v>12735</v>
      </c>
      <c r="G49" s="53">
        <f t="shared" si="2"/>
        <v>135251</v>
      </c>
      <c r="H49" s="13">
        <f t="shared" si="2"/>
        <v>427</v>
      </c>
      <c r="I49" s="53">
        <f t="shared" si="2"/>
        <v>165404</v>
      </c>
      <c r="J49" s="65"/>
      <c r="K49" s="172" t="s">
        <v>5</v>
      </c>
      <c r="L49" s="173">
        <f aca="true" t="shared" si="3" ref="L49:T49">SUM(L11,L17,L23,L28,L34,L43)</f>
        <v>3978</v>
      </c>
      <c r="M49" s="13">
        <f t="shared" si="3"/>
        <v>6578</v>
      </c>
      <c r="N49" s="13">
        <f t="shared" si="3"/>
        <v>18221</v>
      </c>
      <c r="O49" s="53">
        <f t="shared" si="3"/>
        <v>28777</v>
      </c>
      <c r="P49" s="13">
        <f t="shared" si="3"/>
        <v>50916</v>
      </c>
      <c r="Q49" s="13">
        <f t="shared" si="3"/>
        <v>84762</v>
      </c>
      <c r="R49" s="53">
        <f t="shared" si="3"/>
        <v>135678</v>
      </c>
      <c r="S49" s="13">
        <f t="shared" si="3"/>
        <v>949</v>
      </c>
      <c r="T49" s="53">
        <f t="shared" si="3"/>
        <v>165404</v>
      </c>
      <c r="U49" s="185"/>
      <c r="V49" s="185"/>
    </row>
    <row r="50" spans="1:22" ht="14.25">
      <c r="A50" s="23" t="s">
        <v>6</v>
      </c>
      <c r="B50" s="13">
        <f aca="true" t="shared" si="4" ref="B50:I50">SUM(B12,B18,B29,B35,B44)</f>
        <v>18</v>
      </c>
      <c r="C50" s="13">
        <f t="shared" si="4"/>
        <v>3</v>
      </c>
      <c r="D50" s="53">
        <f t="shared" si="4"/>
        <v>21</v>
      </c>
      <c r="E50" s="13">
        <f t="shared" si="4"/>
        <v>86</v>
      </c>
      <c r="F50" s="13">
        <f t="shared" si="4"/>
        <v>9</v>
      </c>
      <c r="G50" s="53">
        <f t="shared" si="4"/>
        <v>95</v>
      </c>
      <c r="H50" s="13">
        <f t="shared" si="4"/>
        <v>0</v>
      </c>
      <c r="I50" s="53">
        <f t="shared" si="4"/>
        <v>116</v>
      </c>
      <c r="J50" s="65"/>
      <c r="K50" s="172" t="s">
        <v>6</v>
      </c>
      <c r="L50" s="173">
        <f aca="true" t="shared" si="5" ref="L50:T50">SUM(L12,L18,L29,L35,L44)</f>
        <v>0</v>
      </c>
      <c r="M50" s="13">
        <f t="shared" si="5"/>
        <v>1</v>
      </c>
      <c r="N50" s="13">
        <f t="shared" si="5"/>
        <v>6</v>
      </c>
      <c r="O50" s="53">
        <f t="shared" si="5"/>
        <v>7</v>
      </c>
      <c r="P50" s="13">
        <f t="shared" si="5"/>
        <v>40</v>
      </c>
      <c r="Q50" s="13">
        <f t="shared" si="5"/>
        <v>68</v>
      </c>
      <c r="R50" s="53">
        <f t="shared" si="5"/>
        <v>108</v>
      </c>
      <c r="S50" s="13">
        <f t="shared" si="5"/>
        <v>1</v>
      </c>
      <c r="T50" s="53">
        <f t="shared" si="5"/>
        <v>116</v>
      </c>
      <c r="U50" s="185"/>
      <c r="V50" s="185"/>
    </row>
    <row r="51" spans="1:22" ht="14.25">
      <c r="A51" s="23" t="s">
        <v>7</v>
      </c>
      <c r="B51" s="13">
        <f aca="true" t="shared" si="6" ref="B51:I51">SUM(B13,B19,B24,B30,B36,B45)</f>
        <v>12709</v>
      </c>
      <c r="C51" s="13">
        <f t="shared" si="6"/>
        <v>3156</v>
      </c>
      <c r="D51" s="53">
        <f t="shared" si="6"/>
        <v>15865</v>
      </c>
      <c r="E51" s="13">
        <f t="shared" si="6"/>
        <v>39204</v>
      </c>
      <c r="F51" s="13">
        <f t="shared" si="6"/>
        <v>5321</v>
      </c>
      <c r="G51" s="53">
        <f t="shared" si="6"/>
        <v>44525</v>
      </c>
      <c r="H51" s="13">
        <f t="shared" si="6"/>
        <v>257</v>
      </c>
      <c r="I51" s="53">
        <f t="shared" si="6"/>
        <v>60647</v>
      </c>
      <c r="J51" s="65"/>
      <c r="K51" s="172" t="s">
        <v>7</v>
      </c>
      <c r="L51" s="173">
        <f aca="true" t="shared" si="7" ref="L51:T51">SUM(L13,L19,L24,L30,L36,L45)</f>
        <v>3299</v>
      </c>
      <c r="M51" s="13">
        <f t="shared" si="7"/>
        <v>3620</v>
      </c>
      <c r="N51" s="13">
        <f t="shared" si="7"/>
        <v>7823</v>
      </c>
      <c r="O51" s="53">
        <f t="shared" si="7"/>
        <v>14742</v>
      </c>
      <c r="P51" s="13">
        <f t="shared" si="7"/>
        <v>18708</v>
      </c>
      <c r="Q51" s="13">
        <f t="shared" si="7"/>
        <v>26775</v>
      </c>
      <c r="R51" s="53">
        <f t="shared" si="7"/>
        <v>45483</v>
      </c>
      <c r="S51" s="13">
        <f t="shared" si="7"/>
        <v>422</v>
      </c>
      <c r="T51" s="53">
        <f t="shared" si="7"/>
        <v>60647</v>
      </c>
      <c r="U51" s="185"/>
      <c r="V51" s="185"/>
    </row>
    <row r="52" spans="1:22" ht="14.25">
      <c r="A52" s="174" t="s">
        <v>15</v>
      </c>
      <c r="B52" s="17">
        <f aca="true" t="shared" si="8" ref="B52:I52">SUM(B48:B51)</f>
        <v>45069</v>
      </c>
      <c r="C52" s="17">
        <f t="shared" si="8"/>
        <v>12454</v>
      </c>
      <c r="D52" s="17">
        <f t="shared" si="8"/>
        <v>57523</v>
      </c>
      <c r="E52" s="17">
        <f t="shared" si="8"/>
        <v>186763</v>
      </c>
      <c r="F52" s="17">
        <f t="shared" si="8"/>
        <v>22634</v>
      </c>
      <c r="G52" s="17">
        <f t="shared" si="8"/>
        <v>209397</v>
      </c>
      <c r="H52" s="17">
        <f t="shared" si="8"/>
        <v>836</v>
      </c>
      <c r="I52" s="17">
        <f t="shared" si="8"/>
        <v>267756</v>
      </c>
      <c r="J52" s="66"/>
      <c r="K52" s="175" t="s">
        <v>15</v>
      </c>
      <c r="L52" s="16">
        <f aca="true" t="shared" si="9" ref="L52:T52">SUM(L48:L51)</f>
        <v>9579</v>
      </c>
      <c r="M52" s="17">
        <f t="shared" si="9"/>
        <v>13157</v>
      </c>
      <c r="N52" s="17">
        <f t="shared" si="9"/>
        <v>33055</v>
      </c>
      <c r="O52" s="17">
        <f t="shared" si="9"/>
        <v>55791</v>
      </c>
      <c r="P52" s="17">
        <f t="shared" si="9"/>
        <v>82962</v>
      </c>
      <c r="Q52" s="17">
        <f t="shared" si="9"/>
        <v>127311</v>
      </c>
      <c r="R52" s="17">
        <f t="shared" si="9"/>
        <v>210273</v>
      </c>
      <c r="S52" s="17">
        <f t="shared" si="9"/>
        <v>1692</v>
      </c>
      <c r="T52" s="17">
        <f t="shared" si="9"/>
        <v>267756</v>
      </c>
      <c r="U52" s="185"/>
      <c r="V52" s="185"/>
    </row>
    <row r="53" spans="1:22" ht="14.25">
      <c r="A53" s="23"/>
      <c r="U53" s="185"/>
      <c r="V53" s="185"/>
    </row>
    <row r="54" spans="1:21" ht="14.25">
      <c r="A54" s="130" t="s">
        <v>62</v>
      </c>
      <c r="U54" s="185"/>
    </row>
    <row r="55" spans="1:21" ht="14.25">
      <c r="A55" s="130" t="s">
        <v>63</v>
      </c>
      <c r="U55" s="185"/>
    </row>
    <row r="56" spans="1:21" ht="14.25">
      <c r="A56" s="21"/>
      <c r="U56" s="185"/>
    </row>
    <row r="57" ht="14.25">
      <c r="A57" s="21"/>
    </row>
    <row r="58" ht="14.25">
      <c r="A58" s="21"/>
    </row>
  </sheetData>
  <sheetProtection/>
  <mergeCells count="11">
    <mergeCell ref="P7:R7"/>
    <mergeCell ref="A3:I3"/>
    <mergeCell ref="K3:T3"/>
    <mergeCell ref="L1:U1"/>
    <mergeCell ref="B7:D7"/>
    <mergeCell ref="L7:O7"/>
    <mergeCell ref="A2:I2"/>
    <mergeCell ref="A5:I5"/>
    <mergeCell ref="K5:T5"/>
    <mergeCell ref="K2:T2"/>
    <mergeCell ref="E7:G7"/>
  </mergeCells>
  <printOptions/>
  <pageMargins left="0.11811023622047245" right="0.11811023622047245" top="0.15748031496062992" bottom="0.15748031496062992" header="0.31496062992125984" footer="0.31496062992125984"/>
  <pageSetup horizontalDpi="600" verticalDpi="600" orientation="portrait" paperSize="9" scale="80" r:id="rId2"/>
  <headerFooter>
    <oddFooter>&amp;R&amp;A</oddFooter>
  </headerFooter>
  <drawing r:id="rId1"/>
</worksheet>
</file>

<file path=xl/worksheets/sheet7.xml><?xml version="1.0" encoding="utf-8"?>
<worksheet xmlns="http://schemas.openxmlformats.org/spreadsheetml/2006/main" xmlns:r="http://schemas.openxmlformats.org/officeDocument/2006/relationships">
  <dimension ref="A1:V58"/>
  <sheetViews>
    <sheetView zoomScalePageLayoutView="0" workbookViewId="0" topLeftCell="A1">
      <selection activeCell="A58" sqref="A58"/>
    </sheetView>
  </sheetViews>
  <sheetFormatPr defaultColWidth="9.140625" defaultRowHeight="15"/>
  <cols>
    <col min="1" max="1" width="25.7109375" style="29" customWidth="1"/>
    <col min="2" max="2" width="11.140625" style="22" customWidth="1"/>
    <col min="3" max="3" width="11.7109375" style="22" customWidth="1"/>
    <col min="4" max="4" width="9.57421875" style="55" customWidth="1"/>
    <col min="5" max="5" width="11.140625" style="22" customWidth="1"/>
    <col min="6" max="7" width="11.00390625" style="22" customWidth="1"/>
    <col min="8" max="8" width="9.57421875" style="22" customWidth="1"/>
    <col min="9" max="9" width="9.421875" style="55" customWidth="1"/>
    <col min="10" max="10" width="8.00390625" style="30" customWidth="1"/>
    <col min="11" max="11" width="26.421875" style="22" customWidth="1"/>
    <col min="12" max="14" width="9.57421875" style="22" customWidth="1"/>
    <col min="15" max="15" width="9.00390625" style="55" customWidth="1"/>
    <col min="16" max="18" width="9.7109375" style="22" customWidth="1"/>
    <col min="19" max="19" width="10.140625" style="22" customWidth="1"/>
    <col min="20" max="20" width="10.28125" style="55" customWidth="1"/>
    <col min="21" max="21" width="9.7109375" style="22" customWidth="1"/>
    <col min="22" max="16384" width="8.8515625" style="22" customWidth="1"/>
  </cols>
  <sheetData>
    <row r="1" spans="1:21" s="158" customFormat="1" ht="12.75">
      <c r="A1" s="29" t="s">
        <v>82</v>
      </c>
      <c r="D1" s="159"/>
      <c r="I1" s="159"/>
      <c r="J1" s="179"/>
      <c r="K1" s="29" t="s">
        <v>82</v>
      </c>
      <c r="L1" s="208"/>
      <c r="M1" s="208"/>
      <c r="N1" s="208"/>
      <c r="O1" s="208"/>
      <c r="P1" s="208"/>
      <c r="Q1" s="208"/>
      <c r="R1" s="208"/>
      <c r="S1" s="208"/>
      <c r="T1" s="208"/>
      <c r="U1" s="208"/>
    </row>
    <row r="2" spans="1:20" s="158" customFormat="1" ht="12.75">
      <c r="A2" s="208" t="s">
        <v>22</v>
      </c>
      <c r="B2" s="208"/>
      <c r="C2" s="208"/>
      <c r="D2" s="208"/>
      <c r="E2" s="208"/>
      <c r="F2" s="208"/>
      <c r="G2" s="208"/>
      <c r="H2" s="208"/>
      <c r="I2" s="208"/>
      <c r="J2" s="157"/>
      <c r="K2" s="208" t="s">
        <v>22</v>
      </c>
      <c r="L2" s="208"/>
      <c r="M2" s="208"/>
      <c r="N2" s="208"/>
      <c r="O2" s="208"/>
      <c r="P2" s="208"/>
      <c r="Q2" s="208"/>
      <c r="R2" s="208"/>
      <c r="S2" s="208"/>
      <c r="T2" s="208"/>
    </row>
    <row r="3" spans="1:20" s="197" customFormat="1" ht="12.75">
      <c r="A3" s="207" t="s">
        <v>88</v>
      </c>
      <c r="B3" s="207"/>
      <c r="C3" s="207"/>
      <c r="D3" s="207"/>
      <c r="E3" s="207"/>
      <c r="F3" s="207"/>
      <c r="G3" s="207"/>
      <c r="H3" s="207"/>
      <c r="I3" s="207"/>
      <c r="J3" s="195"/>
      <c r="K3" s="207" t="s">
        <v>88</v>
      </c>
      <c r="L3" s="207"/>
      <c r="M3" s="207"/>
      <c r="N3" s="207"/>
      <c r="O3" s="207"/>
      <c r="P3" s="207"/>
      <c r="Q3" s="207"/>
      <c r="R3" s="207"/>
      <c r="S3" s="207"/>
      <c r="T3" s="207"/>
    </row>
    <row r="4" spans="1:20" s="158" customFormat="1" ht="6.75" customHeight="1">
      <c r="A4" s="161"/>
      <c r="B4" s="161"/>
      <c r="C4" s="161"/>
      <c r="D4" s="161"/>
      <c r="E4" s="161"/>
      <c r="F4" s="161"/>
      <c r="G4" s="161"/>
      <c r="H4" s="161"/>
      <c r="I4" s="161"/>
      <c r="J4" s="157"/>
      <c r="K4" s="157"/>
      <c r="L4" s="157"/>
      <c r="M4" s="157"/>
      <c r="N4" s="157"/>
      <c r="O4" s="157"/>
      <c r="P4" s="157"/>
      <c r="Q4" s="157"/>
      <c r="R4" s="157"/>
      <c r="S4" s="157"/>
      <c r="T4" s="157"/>
    </row>
    <row r="5" spans="1:20" s="158" customFormat="1" ht="12.75">
      <c r="A5" s="208" t="s">
        <v>28</v>
      </c>
      <c r="B5" s="208"/>
      <c r="C5" s="208"/>
      <c r="D5" s="208"/>
      <c r="E5" s="208"/>
      <c r="F5" s="208"/>
      <c r="G5" s="208"/>
      <c r="H5" s="208"/>
      <c r="I5" s="208"/>
      <c r="J5" s="161"/>
      <c r="K5" s="213" t="s">
        <v>16</v>
      </c>
      <c r="L5" s="213"/>
      <c r="M5" s="213"/>
      <c r="N5" s="213"/>
      <c r="O5" s="213"/>
      <c r="P5" s="213"/>
      <c r="Q5" s="213"/>
      <c r="R5" s="213"/>
      <c r="S5" s="213"/>
      <c r="T5" s="213"/>
    </row>
    <row r="6" spans="1:20" ht="8.25" customHeight="1" thickBot="1">
      <c r="A6" s="161"/>
      <c r="B6" s="161"/>
      <c r="C6" s="161"/>
      <c r="D6" s="161"/>
      <c r="E6" s="161"/>
      <c r="F6" s="161"/>
      <c r="G6" s="161"/>
      <c r="H6" s="161"/>
      <c r="I6" s="161"/>
      <c r="J6" s="161"/>
      <c r="L6" s="161"/>
      <c r="M6" s="161"/>
      <c r="N6" s="161"/>
      <c r="O6" s="161"/>
      <c r="P6" s="161"/>
      <c r="Q6" s="161"/>
      <c r="R6" s="161"/>
      <c r="S6" s="161"/>
      <c r="T6" s="161"/>
    </row>
    <row r="7" spans="1:20" ht="14.25">
      <c r="A7" s="160"/>
      <c r="B7" s="209" t="s">
        <v>34</v>
      </c>
      <c r="C7" s="209"/>
      <c r="D7" s="209"/>
      <c r="E7" s="210" t="s">
        <v>35</v>
      </c>
      <c r="F7" s="211"/>
      <c r="G7" s="212"/>
      <c r="H7" s="162"/>
      <c r="I7" s="160"/>
      <c r="J7" s="157"/>
      <c r="K7" s="163"/>
      <c r="L7" s="209" t="s">
        <v>34</v>
      </c>
      <c r="M7" s="209"/>
      <c r="N7" s="209"/>
      <c r="O7" s="209"/>
      <c r="P7" s="210" t="s">
        <v>35</v>
      </c>
      <c r="Q7" s="211"/>
      <c r="R7" s="212"/>
      <c r="S7" s="162"/>
      <c r="T7" s="160"/>
    </row>
    <row r="8" spans="1:20" ht="60" customHeight="1">
      <c r="A8" s="72"/>
      <c r="B8" s="69" t="s">
        <v>49</v>
      </c>
      <c r="C8" s="69" t="s">
        <v>60</v>
      </c>
      <c r="D8" s="70" t="s">
        <v>37</v>
      </c>
      <c r="E8" s="69" t="s">
        <v>50</v>
      </c>
      <c r="F8" s="69" t="s">
        <v>61</v>
      </c>
      <c r="G8" s="70" t="s">
        <v>38</v>
      </c>
      <c r="H8" s="69" t="s">
        <v>33</v>
      </c>
      <c r="I8" s="71" t="s">
        <v>15</v>
      </c>
      <c r="J8" s="67"/>
      <c r="K8" s="72"/>
      <c r="L8" s="68" t="s">
        <v>29</v>
      </c>
      <c r="M8" s="69" t="s">
        <v>30</v>
      </c>
      <c r="N8" s="69" t="s">
        <v>31</v>
      </c>
      <c r="O8" s="70" t="s">
        <v>37</v>
      </c>
      <c r="P8" s="69" t="s">
        <v>36</v>
      </c>
      <c r="Q8" s="69" t="s">
        <v>32</v>
      </c>
      <c r="R8" s="70" t="s">
        <v>38</v>
      </c>
      <c r="S8" s="69" t="s">
        <v>33</v>
      </c>
      <c r="T8" s="71" t="s">
        <v>15</v>
      </c>
    </row>
    <row r="9" spans="1:20" ht="14.25">
      <c r="A9" s="164" t="s">
        <v>3</v>
      </c>
      <c r="B9" s="165"/>
      <c r="C9" s="165"/>
      <c r="D9" s="166"/>
      <c r="E9" s="167"/>
      <c r="F9" s="167"/>
      <c r="G9" s="166"/>
      <c r="H9" s="167"/>
      <c r="I9" s="168"/>
      <c r="K9" s="169" t="s">
        <v>3</v>
      </c>
      <c r="L9" s="170"/>
      <c r="M9" s="165"/>
      <c r="N9" s="167"/>
      <c r="O9" s="171"/>
      <c r="P9" s="167"/>
      <c r="Q9" s="167"/>
      <c r="R9" s="166"/>
      <c r="S9" s="167"/>
      <c r="T9" s="168"/>
    </row>
    <row r="10" spans="1:22" ht="14.25">
      <c r="A10" s="23" t="s">
        <v>4</v>
      </c>
      <c r="B10" s="13">
        <v>2767</v>
      </c>
      <c r="C10" s="13">
        <v>1108</v>
      </c>
      <c r="D10" s="53">
        <f>SUM(B10:C10)</f>
        <v>3875</v>
      </c>
      <c r="E10" s="13">
        <v>10825</v>
      </c>
      <c r="F10" s="13">
        <v>1501</v>
      </c>
      <c r="G10" s="53">
        <f>SUM(E10:F10)</f>
        <v>12326</v>
      </c>
      <c r="H10" s="13">
        <v>20</v>
      </c>
      <c r="I10" s="53">
        <f>SUM(H10,G10,D10)</f>
        <v>16221</v>
      </c>
      <c r="J10" s="65"/>
      <c r="K10" s="172" t="s">
        <v>4</v>
      </c>
      <c r="L10" s="173">
        <v>1362</v>
      </c>
      <c r="M10" s="13">
        <v>1436</v>
      </c>
      <c r="N10" s="13">
        <v>2747</v>
      </c>
      <c r="O10" s="53">
        <f>SUM(L10:N10)</f>
        <v>5545</v>
      </c>
      <c r="P10" s="13">
        <v>5270</v>
      </c>
      <c r="Q10" s="13">
        <v>5332</v>
      </c>
      <c r="R10" s="53">
        <f>SUM(P10:Q10)</f>
        <v>10602</v>
      </c>
      <c r="S10" s="13">
        <v>74</v>
      </c>
      <c r="T10" s="53">
        <f>SUM(S10,R10,O10)</f>
        <v>16221</v>
      </c>
      <c r="U10" s="185"/>
      <c r="V10" s="185"/>
    </row>
    <row r="11" spans="1:22" ht="14.25">
      <c r="A11" s="23" t="s">
        <v>5</v>
      </c>
      <c r="B11" s="13">
        <v>8779</v>
      </c>
      <c r="C11" s="13">
        <v>3773</v>
      </c>
      <c r="D11" s="53">
        <f>SUM(B11:C11)</f>
        <v>12552</v>
      </c>
      <c r="E11" s="13">
        <v>51316</v>
      </c>
      <c r="F11" s="13">
        <v>5296</v>
      </c>
      <c r="G11" s="53">
        <f>SUM(E11:F11)</f>
        <v>56612</v>
      </c>
      <c r="H11" s="13">
        <v>67</v>
      </c>
      <c r="I11" s="53">
        <f>SUM(H11,G11,D11)</f>
        <v>69231</v>
      </c>
      <c r="J11" s="65"/>
      <c r="K11" s="172" t="s">
        <v>5</v>
      </c>
      <c r="L11" s="173">
        <v>3069</v>
      </c>
      <c r="M11" s="13">
        <v>3662</v>
      </c>
      <c r="N11" s="13">
        <v>7811</v>
      </c>
      <c r="O11" s="53">
        <f>SUM(L11:N11)</f>
        <v>14542</v>
      </c>
      <c r="P11" s="13">
        <v>22443</v>
      </c>
      <c r="Q11" s="13">
        <v>31890</v>
      </c>
      <c r="R11" s="53">
        <f>SUM(P11:Q11)</f>
        <v>54333</v>
      </c>
      <c r="S11" s="13">
        <v>356</v>
      </c>
      <c r="T11" s="53">
        <f>SUM(S11,R11,O11)</f>
        <v>69231</v>
      </c>
      <c r="U11" s="185"/>
      <c r="V11" s="185"/>
    </row>
    <row r="12" spans="1:22" ht="14.25">
      <c r="A12" s="23" t="s">
        <v>6</v>
      </c>
      <c r="B12" s="13">
        <v>0</v>
      </c>
      <c r="C12" s="13">
        <v>0</v>
      </c>
      <c r="D12" s="53">
        <f>SUM(B12:C12)</f>
        <v>0</v>
      </c>
      <c r="E12" s="13">
        <v>0</v>
      </c>
      <c r="F12" s="13">
        <v>0</v>
      </c>
      <c r="G12" s="53">
        <f>SUM(E12:F12)</f>
        <v>0</v>
      </c>
      <c r="H12" s="13">
        <v>0</v>
      </c>
      <c r="I12" s="53">
        <f>SUM(H12,G12,D12)</f>
        <v>0</v>
      </c>
      <c r="J12" s="65"/>
      <c r="K12" s="172" t="s">
        <v>6</v>
      </c>
      <c r="L12" s="173">
        <v>0</v>
      </c>
      <c r="M12" s="13">
        <v>0</v>
      </c>
      <c r="N12" s="13">
        <v>0</v>
      </c>
      <c r="O12" s="53">
        <f>SUM(L12:N12)</f>
        <v>0</v>
      </c>
      <c r="P12" s="13">
        <v>0</v>
      </c>
      <c r="Q12" s="13">
        <v>0</v>
      </c>
      <c r="R12" s="53">
        <f>SUM(P12:Q12)</f>
        <v>0</v>
      </c>
      <c r="S12" s="13">
        <v>0</v>
      </c>
      <c r="T12" s="53">
        <f>SUM(S12,R12,O12)</f>
        <v>0</v>
      </c>
      <c r="U12" s="185"/>
      <c r="V12" s="185"/>
    </row>
    <row r="13" spans="1:22" ht="14.25">
      <c r="A13" s="23" t="s">
        <v>7</v>
      </c>
      <c r="B13" s="13">
        <v>5366</v>
      </c>
      <c r="C13" s="13">
        <v>1821</v>
      </c>
      <c r="D13" s="53">
        <f>SUM(B13:C13)</f>
        <v>7187</v>
      </c>
      <c r="E13" s="13">
        <v>23833</v>
      </c>
      <c r="F13" s="13">
        <v>2441</v>
      </c>
      <c r="G13" s="53">
        <f>SUM(E13:F13)</f>
        <v>26274</v>
      </c>
      <c r="H13" s="13">
        <v>20</v>
      </c>
      <c r="I13" s="53">
        <f>SUM(H13,G13,D13)</f>
        <v>33481</v>
      </c>
      <c r="J13" s="65"/>
      <c r="K13" s="172" t="s">
        <v>7</v>
      </c>
      <c r="L13" s="173">
        <v>2949</v>
      </c>
      <c r="M13" s="13">
        <v>2460</v>
      </c>
      <c r="N13" s="13">
        <v>4438</v>
      </c>
      <c r="O13" s="53">
        <f>SUM(L13:N13)</f>
        <v>9847</v>
      </c>
      <c r="P13" s="13">
        <v>10892</v>
      </c>
      <c r="Q13" s="13">
        <v>12648</v>
      </c>
      <c r="R13" s="53">
        <f>SUM(P13:Q13)</f>
        <v>23540</v>
      </c>
      <c r="S13" s="13">
        <v>94</v>
      </c>
      <c r="T13" s="53">
        <f>SUM(S13,R13,O13)</f>
        <v>33481</v>
      </c>
      <c r="U13" s="185"/>
      <c r="V13" s="185"/>
    </row>
    <row r="14" spans="1:22" ht="14.25">
      <c r="A14" s="174" t="s">
        <v>0</v>
      </c>
      <c r="B14" s="17">
        <v>16912</v>
      </c>
      <c r="C14" s="17">
        <v>6702</v>
      </c>
      <c r="D14" s="17">
        <f>SUM(B14:C14)</f>
        <v>23614</v>
      </c>
      <c r="E14" s="17">
        <v>85974</v>
      </c>
      <c r="F14" s="17">
        <v>9238</v>
      </c>
      <c r="G14" s="17">
        <f>SUM(E14:F14)</f>
        <v>95212</v>
      </c>
      <c r="H14" s="17">
        <v>107</v>
      </c>
      <c r="I14" s="17">
        <f>SUM(H14,G14,D14)</f>
        <v>118933</v>
      </c>
      <c r="J14" s="66"/>
      <c r="K14" s="175" t="s">
        <v>0</v>
      </c>
      <c r="L14" s="16">
        <v>7380</v>
      </c>
      <c r="M14" s="17">
        <v>7558</v>
      </c>
      <c r="N14" s="17">
        <v>14996</v>
      </c>
      <c r="O14" s="17">
        <f>SUM(L14:N14)</f>
        <v>29934</v>
      </c>
      <c r="P14" s="17">
        <v>38605</v>
      </c>
      <c r="Q14" s="17">
        <v>49870</v>
      </c>
      <c r="R14" s="17">
        <f>SUM(P14:Q14)</f>
        <v>88475</v>
      </c>
      <c r="S14" s="17">
        <v>524</v>
      </c>
      <c r="T14" s="17">
        <f>SUM(S14,R14,O14)</f>
        <v>118933</v>
      </c>
      <c r="U14" s="185"/>
      <c r="V14" s="185"/>
    </row>
    <row r="15" spans="1:22" ht="14.25">
      <c r="A15" s="29" t="s">
        <v>8</v>
      </c>
      <c r="B15" s="13"/>
      <c r="C15" s="13"/>
      <c r="D15" s="53"/>
      <c r="E15" s="13"/>
      <c r="F15" s="13"/>
      <c r="G15" s="53"/>
      <c r="H15" s="13"/>
      <c r="I15" s="53"/>
      <c r="J15" s="65"/>
      <c r="K15" s="176" t="s">
        <v>8</v>
      </c>
      <c r="L15" s="173"/>
      <c r="M15" s="13"/>
      <c r="N15" s="13"/>
      <c r="O15" s="53"/>
      <c r="P15" s="13"/>
      <c r="Q15" s="13"/>
      <c r="R15" s="53"/>
      <c r="S15" s="13"/>
      <c r="T15" s="53"/>
      <c r="U15" s="185"/>
      <c r="V15" s="185"/>
    </row>
    <row r="16" spans="1:22" ht="14.25">
      <c r="A16" s="23" t="s">
        <v>4</v>
      </c>
      <c r="B16" s="13">
        <v>2229</v>
      </c>
      <c r="C16" s="13">
        <v>856</v>
      </c>
      <c r="D16" s="53">
        <f>SUM(B16:C16)</f>
        <v>3085</v>
      </c>
      <c r="E16" s="13">
        <v>6086</v>
      </c>
      <c r="F16" s="13">
        <v>1403</v>
      </c>
      <c r="G16" s="53">
        <f>SUM(E16:F16)</f>
        <v>7489</v>
      </c>
      <c r="H16" s="13">
        <v>12</v>
      </c>
      <c r="I16" s="53">
        <f>SUM(H16,G16,D16)</f>
        <v>10586</v>
      </c>
      <c r="J16" s="65"/>
      <c r="K16" s="172" t="s">
        <v>4</v>
      </c>
      <c r="L16" s="173">
        <v>401</v>
      </c>
      <c r="M16" s="13">
        <v>578</v>
      </c>
      <c r="N16" s="13">
        <v>1292</v>
      </c>
      <c r="O16" s="53">
        <f>SUM(L16:N16)</f>
        <v>2271</v>
      </c>
      <c r="P16" s="13">
        <v>3340</v>
      </c>
      <c r="Q16" s="13">
        <v>4916</v>
      </c>
      <c r="R16" s="53">
        <f>SUM(P16:Q16)</f>
        <v>8256</v>
      </c>
      <c r="S16" s="13">
        <v>59</v>
      </c>
      <c r="T16" s="53">
        <f>SUM(S16,R16,O16)</f>
        <v>10586</v>
      </c>
      <c r="U16" s="185"/>
      <c r="V16" s="185"/>
    </row>
    <row r="17" spans="1:22" ht="14.25">
      <c r="A17" s="23" t="s">
        <v>5</v>
      </c>
      <c r="B17" s="13">
        <v>5109</v>
      </c>
      <c r="C17" s="13">
        <v>1886</v>
      </c>
      <c r="D17" s="53">
        <f>SUM(B17:C17)</f>
        <v>6995</v>
      </c>
      <c r="E17" s="13">
        <v>24912</v>
      </c>
      <c r="F17" s="13">
        <v>3825</v>
      </c>
      <c r="G17" s="53">
        <f>SUM(E17:F17)</f>
        <v>28737</v>
      </c>
      <c r="H17" s="13">
        <v>60</v>
      </c>
      <c r="I17" s="53">
        <f>SUM(H17,G17,D17)</f>
        <v>35792</v>
      </c>
      <c r="J17" s="65"/>
      <c r="K17" s="172" t="s">
        <v>5</v>
      </c>
      <c r="L17" s="173">
        <v>501</v>
      </c>
      <c r="M17" s="13">
        <v>906</v>
      </c>
      <c r="N17" s="13">
        <v>2592</v>
      </c>
      <c r="O17" s="53">
        <f>SUM(L17:N17)</f>
        <v>3999</v>
      </c>
      <c r="P17" s="13">
        <v>9485</v>
      </c>
      <c r="Q17" s="13">
        <v>22049</v>
      </c>
      <c r="R17" s="53">
        <f>SUM(P17:Q17)</f>
        <v>31534</v>
      </c>
      <c r="S17" s="13">
        <v>259</v>
      </c>
      <c r="T17" s="53">
        <f>SUM(S17,R17,O17)</f>
        <v>35792</v>
      </c>
      <c r="U17" s="185"/>
      <c r="V17" s="185"/>
    </row>
    <row r="18" spans="1:22" ht="14.25">
      <c r="A18" s="23" t="s">
        <v>6</v>
      </c>
      <c r="B18" s="13">
        <v>0</v>
      </c>
      <c r="C18" s="13">
        <v>0</v>
      </c>
      <c r="D18" s="53">
        <f>SUM(B18:C18)</f>
        <v>0</v>
      </c>
      <c r="E18" s="13">
        <v>0</v>
      </c>
      <c r="F18" s="13">
        <v>0</v>
      </c>
      <c r="G18" s="53">
        <f>SUM(E18:F18)</f>
        <v>0</v>
      </c>
      <c r="H18" s="13">
        <v>0</v>
      </c>
      <c r="I18" s="53">
        <f>SUM(H18,G18,D18)</f>
        <v>0</v>
      </c>
      <c r="J18" s="65"/>
      <c r="K18" s="172" t="s">
        <v>6</v>
      </c>
      <c r="L18" s="173">
        <v>0</v>
      </c>
      <c r="M18" s="13">
        <v>0</v>
      </c>
      <c r="N18" s="13">
        <v>0</v>
      </c>
      <c r="O18" s="53">
        <f>SUM(L18:N18)</f>
        <v>0</v>
      </c>
      <c r="P18" s="13">
        <v>0</v>
      </c>
      <c r="Q18" s="13">
        <v>0</v>
      </c>
      <c r="R18" s="53">
        <f>SUM(P18:Q18)</f>
        <v>0</v>
      </c>
      <c r="S18" s="13">
        <v>0</v>
      </c>
      <c r="T18" s="53">
        <f>SUM(S18,R18,O18)</f>
        <v>0</v>
      </c>
      <c r="U18" s="185"/>
      <c r="V18" s="185"/>
    </row>
    <row r="19" spans="1:22" ht="14.25">
      <c r="A19" s="23" t="s">
        <v>7</v>
      </c>
      <c r="B19" s="13">
        <v>3754</v>
      </c>
      <c r="C19" s="13">
        <v>1485</v>
      </c>
      <c r="D19" s="53">
        <f>SUM(B19:C19)</f>
        <v>5239</v>
      </c>
      <c r="E19" s="13">
        <v>13668</v>
      </c>
      <c r="F19" s="13">
        <v>2308</v>
      </c>
      <c r="G19" s="53">
        <f>SUM(E19:F19)</f>
        <v>15976</v>
      </c>
      <c r="H19" s="13">
        <v>48</v>
      </c>
      <c r="I19" s="53">
        <f>SUM(H19,G19,D19)</f>
        <v>21263</v>
      </c>
      <c r="J19" s="65"/>
      <c r="K19" s="172" t="s">
        <v>7</v>
      </c>
      <c r="L19" s="173">
        <v>373</v>
      </c>
      <c r="M19" s="13">
        <v>683</v>
      </c>
      <c r="N19" s="13">
        <v>1861</v>
      </c>
      <c r="O19" s="53">
        <f>SUM(L19:N19)</f>
        <v>2917</v>
      </c>
      <c r="P19" s="13">
        <v>6439</v>
      </c>
      <c r="Q19" s="13">
        <v>11726</v>
      </c>
      <c r="R19" s="53">
        <f>SUM(P19:Q19)</f>
        <v>18165</v>
      </c>
      <c r="S19" s="13">
        <v>181</v>
      </c>
      <c r="T19" s="53">
        <f>SUM(S19,R19,O19)</f>
        <v>21263</v>
      </c>
      <c r="U19" s="185"/>
      <c r="V19" s="185"/>
    </row>
    <row r="20" spans="1:22" ht="14.25">
      <c r="A20" s="174" t="s">
        <v>0</v>
      </c>
      <c r="B20" s="17">
        <v>11092</v>
      </c>
      <c r="C20" s="17">
        <v>4227</v>
      </c>
      <c r="D20" s="17">
        <f>SUM(B20:C20)</f>
        <v>15319</v>
      </c>
      <c r="E20" s="17">
        <v>44666</v>
      </c>
      <c r="F20" s="17">
        <v>7536</v>
      </c>
      <c r="G20" s="17">
        <f>SUM(E20:F20)</f>
        <v>52202</v>
      </c>
      <c r="H20" s="17">
        <v>120</v>
      </c>
      <c r="I20" s="17">
        <f>SUM(H20,G20,D20)</f>
        <v>67641</v>
      </c>
      <c r="J20" s="66"/>
      <c r="K20" s="175" t="s">
        <v>0</v>
      </c>
      <c r="L20" s="16">
        <v>1275</v>
      </c>
      <c r="M20" s="17">
        <v>2167</v>
      </c>
      <c r="N20" s="17">
        <v>5745</v>
      </c>
      <c r="O20" s="17">
        <f>SUM(L20:N20)</f>
        <v>9187</v>
      </c>
      <c r="P20" s="17">
        <v>19264</v>
      </c>
      <c r="Q20" s="17">
        <v>38691</v>
      </c>
      <c r="R20" s="17">
        <f>SUM(P20:Q20)</f>
        <v>57955</v>
      </c>
      <c r="S20" s="17">
        <v>499</v>
      </c>
      <c r="T20" s="17">
        <f>SUM(S20,R20,O20)</f>
        <v>67641</v>
      </c>
      <c r="U20" s="185"/>
      <c r="V20" s="185"/>
    </row>
    <row r="21" spans="1:22" ht="14.25">
      <c r="A21" s="29" t="s">
        <v>9</v>
      </c>
      <c r="B21" s="13"/>
      <c r="C21" s="13"/>
      <c r="D21" s="53"/>
      <c r="E21" s="13"/>
      <c r="F21" s="13"/>
      <c r="G21" s="53"/>
      <c r="H21" s="13"/>
      <c r="I21" s="53"/>
      <c r="J21" s="65"/>
      <c r="K21" s="176" t="s">
        <v>9</v>
      </c>
      <c r="L21" s="173"/>
      <c r="M21" s="13"/>
      <c r="N21" s="13"/>
      <c r="O21" s="53"/>
      <c r="P21" s="13"/>
      <c r="Q21" s="13"/>
      <c r="R21" s="53"/>
      <c r="S21" s="13"/>
      <c r="T21" s="53"/>
      <c r="U21" s="185"/>
      <c r="V21" s="185"/>
    </row>
    <row r="22" spans="1:22" ht="14.25">
      <c r="A22" s="23" t="s">
        <v>4</v>
      </c>
      <c r="B22" s="13">
        <v>2315</v>
      </c>
      <c r="C22" s="13">
        <v>806</v>
      </c>
      <c r="D22" s="53">
        <f>SUM(B22:C22)</f>
        <v>3121</v>
      </c>
      <c r="E22" s="13">
        <v>544</v>
      </c>
      <c r="F22" s="13">
        <v>922</v>
      </c>
      <c r="G22" s="53">
        <f>SUM(E22:F22)</f>
        <v>1466</v>
      </c>
      <c r="H22" s="13">
        <v>4</v>
      </c>
      <c r="I22" s="53">
        <f>SUM(H22,G22,D22)</f>
        <v>4591</v>
      </c>
      <c r="J22" s="65"/>
      <c r="K22" s="172" t="s">
        <v>4</v>
      </c>
      <c r="L22" s="173">
        <v>311</v>
      </c>
      <c r="M22" s="13">
        <v>392</v>
      </c>
      <c r="N22" s="13">
        <v>976</v>
      </c>
      <c r="O22" s="53">
        <f>SUM(L22:N22)</f>
        <v>1679</v>
      </c>
      <c r="P22" s="13">
        <v>1430</v>
      </c>
      <c r="Q22" s="13">
        <v>1443</v>
      </c>
      <c r="R22" s="53">
        <f>SUM(P22:Q22)</f>
        <v>2873</v>
      </c>
      <c r="S22" s="13">
        <v>39</v>
      </c>
      <c r="T22" s="53">
        <f>SUM(S22,R22,O22)</f>
        <v>4591</v>
      </c>
      <c r="U22" s="185"/>
      <c r="V22" s="185"/>
    </row>
    <row r="23" spans="1:22" ht="14.25">
      <c r="A23" s="23" t="s">
        <v>5</v>
      </c>
      <c r="B23" s="13">
        <v>4043</v>
      </c>
      <c r="C23" s="13">
        <v>1470</v>
      </c>
      <c r="D23" s="53">
        <f>SUM(B23:C23)</f>
        <v>5513</v>
      </c>
      <c r="E23" s="13">
        <v>982</v>
      </c>
      <c r="F23" s="13">
        <v>1658</v>
      </c>
      <c r="G23" s="53">
        <f>SUM(E23:F23)</f>
        <v>2640</v>
      </c>
      <c r="H23" s="13">
        <v>6</v>
      </c>
      <c r="I23" s="53">
        <f>SUM(H23,G23,D23)</f>
        <v>8159</v>
      </c>
      <c r="J23" s="65"/>
      <c r="K23" s="172" t="s">
        <v>5</v>
      </c>
      <c r="L23" s="173">
        <v>612</v>
      </c>
      <c r="M23" s="13">
        <v>616</v>
      </c>
      <c r="N23" s="13">
        <v>1481</v>
      </c>
      <c r="O23" s="53">
        <f>SUM(L23:N23)</f>
        <v>2709</v>
      </c>
      <c r="P23" s="13">
        <v>2116</v>
      </c>
      <c r="Q23" s="13">
        <v>3293</v>
      </c>
      <c r="R23" s="53">
        <f>SUM(P23:Q23)</f>
        <v>5409</v>
      </c>
      <c r="S23" s="13">
        <v>41</v>
      </c>
      <c r="T23" s="53">
        <f>SUM(S23,R23,O23)</f>
        <v>8159</v>
      </c>
      <c r="U23" s="185"/>
      <c r="V23" s="185"/>
    </row>
    <row r="24" spans="1:22" ht="14.25">
      <c r="A24" s="23" t="s">
        <v>7</v>
      </c>
      <c r="B24" s="13">
        <v>2667</v>
      </c>
      <c r="C24" s="13">
        <v>734</v>
      </c>
      <c r="D24" s="53">
        <f>SUM(B24:C24)</f>
        <v>3401</v>
      </c>
      <c r="E24" s="13">
        <v>326</v>
      </c>
      <c r="F24" s="13">
        <v>548</v>
      </c>
      <c r="G24" s="53">
        <f>SUM(E24:F24)</f>
        <v>874</v>
      </c>
      <c r="H24" s="13">
        <v>11</v>
      </c>
      <c r="I24" s="53">
        <f>SUM(H24,G24,D24)</f>
        <v>4286</v>
      </c>
      <c r="J24" s="65"/>
      <c r="K24" s="172" t="s">
        <v>7</v>
      </c>
      <c r="L24" s="173">
        <v>550</v>
      </c>
      <c r="M24" s="13">
        <v>566</v>
      </c>
      <c r="N24" s="13">
        <v>1049</v>
      </c>
      <c r="O24" s="53">
        <f>SUM(L24:N24)</f>
        <v>2165</v>
      </c>
      <c r="P24" s="13">
        <v>1290</v>
      </c>
      <c r="Q24" s="13">
        <v>815</v>
      </c>
      <c r="R24" s="53">
        <f>SUM(P24:Q24)</f>
        <v>2105</v>
      </c>
      <c r="S24" s="13">
        <v>16</v>
      </c>
      <c r="T24" s="53">
        <f>SUM(S24,R24,O24)</f>
        <v>4286</v>
      </c>
      <c r="U24" s="185"/>
      <c r="V24" s="185"/>
    </row>
    <row r="25" spans="1:22" ht="14.25">
      <c r="A25" s="174" t="s">
        <v>0</v>
      </c>
      <c r="B25" s="17">
        <v>9025</v>
      </c>
      <c r="C25" s="17">
        <v>3010</v>
      </c>
      <c r="D25" s="17">
        <f>SUM(B25:C25)</f>
        <v>12035</v>
      </c>
      <c r="E25" s="17">
        <v>1852</v>
      </c>
      <c r="F25" s="17">
        <v>3128</v>
      </c>
      <c r="G25" s="17">
        <f>SUM(E25:F25)</f>
        <v>4980</v>
      </c>
      <c r="H25" s="17">
        <v>21</v>
      </c>
      <c r="I25" s="17">
        <f>SUM(H25,G25,D25)</f>
        <v>17036</v>
      </c>
      <c r="J25" s="66"/>
      <c r="K25" s="175" t="s">
        <v>0</v>
      </c>
      <c r="L25" s="16">
        <v>1473</v>
      </c>
      <c r="M25" s="17">
        <v>1574</v>
      </c>
      <c r="N25" s="17">
        <v>3506</v>
      </c>
      <c r="O25" s="17">
        <f>SUM(L25:N25)</f>
        <v>6553</v>
      </c>
      <c r="P25" s="17">
        <v>4836</v>
      </c>
      <c r="Q25" s="17">
        <v>5551</v>
      </c>
      <c r="R25" s="17">
        <f>SUM(P25:Q25)</f>
        <v>10387</v>
      </c>
      <c r="S25" s="17">
        <v>96</v>
      </c>
      <c r="T25" s="17">
        <f>SUM(S25,R25,O25)</f>
        <v>17036</v>
      </c>
      <c r="U25" s="185"/>
      <c r="V25" s="185"/>
    </row>
    <row r="26" spans="1:22" ht="14.25">
      <c r="A26" s="29" t="s">
        <v>10</v>
      </c>
      <c r="B26" s="13"/>
      <c r="C26" s="13"/>
      <c r="D26" s="53"/>
      <c r="E26" s="13"/>
      <c r="F26" s="13"/>
      <c r="G26" s="53"/>
      <c r="H26" s="13"/>
      <c r="I26" s="53"/>
      <c r="J26" s="65"/>
      <c r="K26" s="176" t="s">
        <v>10</v>
      </c>
      <c r="L26" s="173"/>
      <c r="M26" s="13"/>
      <c r="N26" s="13"/>
      <c r="O26" s="53"/>
      <c r="P26" s="13"/>
      <c r="Q26" s="13"/>
      <c r="R26" s="53"/>
      <c r="S26" s="13"/>
      <c r="T26" s="53"/>
      <c r="U26" s="185"/>
      <c r="V26" s="185"/>
    </row>
    <row r="27" spans="1:22" ht="14.25">
      <c r="A27" s="23" t="s">
        <v>4</v>
      </c>
      <c r="B27" s="13">
        <v>1324</v>
      </c>
      <c r="C27" s="13">
        <v>389</v>
      </c>
      <c r="D27" s="53">
        <f>SUM(B27:C27)</f>
        <v>1713</v>
      </c>
      <c r="E27" s="13">
        <v>6997</v>
      </c>
      <c r="F27" s="13">
        <v>543</v>
      </c>
      <c r="G27" s="53">
        <f>SUM(E27:F27)</f>
        <v>7540</v>
      </c>
      <c r="H27" s="13">
        <v>7</v>
      </c>
      <c r="I27" s="53">
        <f>SUM(H27,G27,D27)</f>
        <v>9260</v>
      </c>
      <c r="J27" s="65"/>
      <c r="K27" s="172" t="s">
        <v>4</v>
      </c>
      <c r="L27" s="173">
        <v>461</v>
      </c>
      <c r="M27" s="13">
        <v>670</v>
      </c>
      <c r="N27" s="13">
        <v>1837</v>
      </c>
      <c r="O27" s="53">
        <f>SUM(L27:N27)</f>
        <v>2968</v>
      </c>
      <c r="P27" s="13">
        <v>3397</v>
      </c>
      <c r="Q27" s="13">
        <v>2825</v>
      </c>
      <c r="R27" s="53">
        <f>SUM(P27:Q27)</f>
        <v>6222</v>
      </c>
      <c r="S27" s="13">
        <v>70</v>
      </c>
      <c r="T27" s="53">
        <f>SUM(S27,R27,O27)</f>
        <v>9260</v>
      </c>
      <c r="U27" s="185"/>
      <c r="V27" s="185"/>
    </row>
    <row r="28" spans="1:22" ht="14.25">
      <c r="A28" s="23" t="s">
        <v>5</v>
      </c>
      <c r="B28" s="13">
        <v>3178</v>
      </c>
      <c r="C28" s="13">
        <v>1021</v>
      </c>
      <c r="D28" s="53">
        <f>SUM(B28:C28)</f>
        <v>4199</v>
      </c>
      <c r="E28" s="13">
        <v>44474</v>
      </c>
      <c r="F28" s="13">
        <v>2036</v>
      </c>
      <c r="G28" s="53">
        <f>SUM(E28:F28)</f>
        <v>46510</v>
      </c>
      <c r="H28" s="13">
        <v>20</v>
      </c>
      <c r="I28" s="53">
        <f>SUM(H28,G28,D28)</f>
        <v>50729</v>
      </c>
      <c r="J28" s="65"/>
      <c r="K28" s="172" t="s">
        <v>5</v>
      </c>
      <c r="L28" s="173">
        <v>783</v>
      </c>
      <c r="M28" s="13">
        <v>1482</v>
      </c>
      <c r="N28" s="13">
        <v>4945</v>
      </c>
      <c r="O28" s="53">
        <f>SUM(L28:N28)</f>
        <v>7210</v>
      </c>
      <c r="P28" s="13">
        <v>18801</v>
      </c>
      <c r="Q28" s="13">
        <v>24534</v>
      </c>
      <c r="R28" s="53">
        <f>SUM(P28:Q28)</f>
        <v>43335</v>
      </c>
      <c r="S28" s="13">
        <v>184</v>
      </c>
      <c r="T28" s="53">
        <f>SUM(S28,R28,O28)</f>
        <v>50729</v>
      </c>
      <c r="U28" s="185"/>
      <c r="V28" s="185"/>
    </row>
    <row r="29" spans="1:22" ht="14.25">
      <c r="A29" s="23" t="s">
        <v>6</v>
      </c>
      <c r="B29" s="13">
        <v>0</v>
      </c>
      <c r="C29" s="13">
        <v>0</v>
      </c>
      <c r="D29" s="53">
        <f>SUM(B29:C29)</f>
        <v>0</v>
      </c>
      <c r="E29" s="13">
        <v>0</v>
      </c>
      <c r="F29" s="13">
        <v>0</v>
      </c>
      <c r="G29" s="53">
        <f>SUM(E29:F29)</f>
        <v>0</v>
      </c>
      <c r="H29" s="13">
        <v>0</v>
      </c>
      <c r="I29" s="53">
        <f>SUM(H29,G29,D29)</f>
        <v>0</v>
      </c>
      <c r="J29" s="65"/>
      <c r="K29" s="172" t="s">
        <v>6</v>
      </c>
      <c r="L29" s="173">
        <v>0</v>
      </c>
      <c r="M29" s="13">
        <v>0</v>
      </c>
      <c r="N29" s="13">
        <v>0</v>
      </c>
      <c r="O29" s="53">
        <f>SUM(L29:N29)</f>
        <v>0</v>
      </c>
      <c r="P29" s="13">
        <v>0</v>
      </c>
      <c r="Q29" s="13">
        <v>0</v>
      </c>
      <c r="R29" s="53">
        <f>SUM(P29:Q29)</f>
        <v>0</v>
      </c>
      <c r="S29" s="13">
        <v>0</v>
      </c>
      <c r="T29" s="53">
        <f>SUM(S29,R29,O29)</f>
        <v>0</v>
      </c>
      <c r="U29" s="185"/>
      <c r="V29" s="185"/>
    </row>
    <row r="30" spans="1:22" ht="14.25">
      <c r="A30" s="23" t="s">
        <v>7</v>
      </c>
      <c r="B30" s="13">
        <v>512</v>
      </c>
      <c r="C30" s="13">
        <v>177</v>
      </c>
      <c r="D30" s="53">
        <f>SUM(B30:C30)</f>
        <v>689</v>
      </c>
      <c r="E30" s="13">
        <v>8532</v>
      </c>
      <c r="F30" s="13">
        <v>367</v>
      </c>
      <c r="G30" s="53">
        <f>SUM(E30:F30)</f>
        <v>8899</v>
      </c>
      <c r="H30" s="13">
        <v>7</v>
      </c>
      <c r="I30" s="53">
        <f>SUM(H30,G30,D30)</f>
        <v>9595</v>
      </c>
      <c r="J30" s="65"/>
      <c r="K30" s="172" t="s">
        <v>7</v>
      </c>
      <c r="L30" s="173">
        <v>189</v>
      </c>
      <c r="M30" s="13">
        <v>364</v>
      </c>
      <c r="N30" s="13">
        <v>1025</v>
      </c>
      <c r="O30" s="53">
        <f>SUM(L30:N30)</f>
        <v>1578</v>
      </c>
      <c r="P30" s="13">
        <v>3868</v>
      </c>
      <c r="Q30" s="13">
        <v>4121</v>
      </c>
      <c r="R30" s="53">
        <f>SUM(P30:Q30)</f>
        <v>7989</v>
      </c>
      <c r="S30" s="13">
        <v>28</v>
      </c>
      <c r="T30" s="53">
        <f>SUM(S30,R30,O30)</f>
        <v>9595</v>
      </c>
      <c r="U30" s="185"/>
      <c r="V30" s="185"/>
    </row>
    <row r="31" spans="1:22" ht="14.25">
      <c r="A31" s="174" t="s">
        <v>0</v>
      </c>
      <c r="B31" s="17">
        <v>5014</v>
      </c>
      <c r="C31" s="17">
        <v>1587</v>
      </c>
      <c r="D31" s="17">
        <f>SUM(B31:C31)</f>
        <v>6601</v>
      </c>
      <c r="E31" s="17">
        <v>60003</v>
      </c>
      <c r="F31" s="17">
        <v>2946</v>
      </c>
      <c r="G31" s="17">
        <f>SUM(E31:F31)</f>
        <v>62949</v>
      </c>
      <c r="H31" s="17">
        <v>34</v>
      </c>
      <c r="I31" s="17">
        <f>SUM(H31,G31,D31)</f>
        <v>69584</v>
      </c>
      <c r="J31" s="66"/>
      <c r="K31" s="175" t="s">
        <v>0</v>
      </c>
      <c r="L31" s="16">
        <v>1433</v>
      </c>
      <c r="M31" s="17">
        <v>2516</v>
      </c>
      <c r="N31" s="17">
        <v>7807</v>
      </c>
      <c r="O31" s="17">
        <f>SUM(L31:N31)</f>
        <v>11756</v>
      </c>
      <c r="P31" s="17">
        <v>26066</v>
      </c>
      <c r="Q31" s="17">
        <v>31480</v>
      </c>
      <c r="R31" s="17">
        <f>SUM(P31:Q31)</f>
        <v>57546</v>
      </c>
      <c r="S31" s="17">
        <v>282</v>
      </c>
      <c r="T31" s="17">
        <f>SUM(S31,R31,O31)</f>
        <v>69584</v>
      </c>
      <c r="U31" s="185"/>
      <c r="V31" s="185"/>
    </row>
    <row r="32" spans="1:22" ht="14.25">
      <c r="A32" s="29" t="s">
        <v>11</v>
      </c>
      <c r="B32" s="13"/>
      <c r="C32" s="13"/>
      <c r="D32" s="53"/>
      <c r="E32" s="13"/>
      <c r="F32" s="13"/>
      <c r="G32" s="53"/>
      <c r="H32" s="13"/>
      <c r="I32" s="53"/>
      <c r="J32" s="65"/>
      <c r="K32" s="176" t="s">
        <v>11</v>
      </c>
      <c r="L32" s="173"/>
      <c r="M32" s="13"/>
      <c r="N32" s="13"/>
      <c r="O32" s="53"/>
      <c r="P32" s="13"/>
      <c r="Q32" s="13"/>
      <c r="R32" s="53"/>
      <c r="S32" s="13"/>
      <c r="T32" s="53"/>
      <c r="U32" s="185"/>
      <c r="V32" s="185"/>
    </row>
    <row r="33" spans="1:22" ht="14.25">
      <c r="A33" s="23" t="s">
        <v>4</v>
      </c>
      <c r="B33" s="13">
        <v>1936</v>
      </c>
      <c r="C33" s="13">
        <v>777</v>
      </c>
      <c r="D33" s="53">
        <f>SUM(B33:C33)</f>
        <v>2713</v>
      </c>
      <c r="E33" s="13">
        <v>10087</v>
      </c>
      <c r="F33" s="13">
        <v>1079</v>
      </c>
      <c r="G33" s="53">
        <f>SUM(E33:F33)</f>
        <v>11166</v>
      </c>
      <c r="H33" s="13">
        <v>9</v>
      </c>
      <c r="I33" s="53">
        <f>SUM(H33,G33,D33)</f>
        <v>13888</v>
      </c>
      <c r="J33" s="65"/>
      <c r="K33" s="172" t="s">
        <v>4</v>
      </c>
      <c r="L33" s="173">
        <v>695</v>
      </c>
      <c r="M33" s="13">
        <v>1016</v>
      </c>
      <c r="N33" s="13">
        <v>2299</v>
      </c>
      <c r="O33" s="53">
        <f>SUM(L33:N33)</f>
        <v>4010</v>
      </c>
      <c r="P33" s="13">
        <v>4848</v>
      </c>
      <c r="Q33" s="13">
        <v>4952</v>
      </c>
      <c r="R33" s="53">
        <f>SUM(P33:Q33)</f>
        <v>9800</v>
      </c>
      <c r="S33" s="13">
        <v>78</v>
      </c>
      <c r="T33" s="53">
        <f>SUM(S33,R33,O33)</f>
        <v>13888</v>
      </c>
      <c r="U33" s="185"/>
      <c r="V33" s="185"/>
    </row>
    <row r="34" spans="1:22" ht="16.5" customHeight="1">
      <c r="A34" s="23" t="s">
        <v>5</v>
      </c>
      <c r="B34" s="13">
        <v>6031</v>
      </c>
      <c r="C34" s="13">
        <v>2195</v>
      </c>
      <c r="D34" s="53">
        <f>SUM(B34:C34)</f>
        <v>8226</v>
      </c>
      <c r="E34" s="13">
        <v>50122</v>
      </c>
      <c r="F34" s="13">
        <v>3617</v>
      </c>
      <c r="G34" s="53">
        <f>SUM(E34:F34)</f>
        <v>53739</v>
      </c>
      <c r="H34" s="13">
        <v>33</v>
      </c>
      <c r="I34" s="53">
        <f>SUM(H34,G34,D34)</f>
        <v>61998</v>
      </c>
      <c r="J34" s="65"/>
      <c r="K34" s="172" t="s">
        <v>5</v>
      </c>
      <c r="L34" s="173">
        <v>1406</v>
      </c>
      <c r="M34" s="13">
        <v>2711</v>
      </c>
      <c r="N34" s="13">
        <v>6599</v>
      </c>
      <c r="O34" s="53">
        <f>SUM(L34:N34)</f>
        <v>10716</v>
      </c>
      <c r="P34" s="13">
        <v>19712</v>
      </c>
      <c r="Q34" s="13">
        <v>31381</v>
      </c>
      <c r="R34" s="53">
        <f>SUM(P34:Q34)</f>
        <v>51093</v>
      </c>
      <c r="S34" s="13">
        <v>189</v>
      </c>
      <c r="T34" s="53">
        <f>SUM(S34,R34,O34)</f>
        <v>61998</v>
      </c>
      <c r="U34" s="185"/>
      <c r="V34" s="185"/>
    </row>
    <row r="35" spans="1:22" ht="14.25">
      <c r="A35" s="23" t="s">
        <v>6</v>
      </c>
      <c r="B35" s="13">
        <v>0</v>
      </c>
      <c r="C35" s="13">
        <v>0</v>
      </c>
      <c r="D35" s="53">
        <f>SUM(B35:C35)</f>
        <v>0</v>
      </c>
      <c r="E35" s="13">
        <v>0</v>
      </c>
      <c r="F35" s="13">
        <v>0</v>
      </c>
      <c r="G35" s="53">
        <f>SUM(E35:F35)</f>
        <v>0</v>
      </c>
      <c r="H35" s="13">
        <v>0</v>
      </c>
      <c r="I35" s="53">
        <f>SUM(H35,G35,D35)</f>
        <v>0</v>
      </c>
      <c r="J35" s="65"/>
      <c r="K35" s="172" t="s">
        <v>6</v>
      </c>
      <c r="L35" s="173">
        <v>0</v>
      </c>
      <c r="M35" s="13">
        <v>0</v>
      </c>
      <c r="N35" s="13">
        <v>0</v>
      </c>
      <c r="O35" s="53">
        <f>SUM(L35:N35)</f>
        <v>0</v>
      </c>
      <c r="P35" s="13">
        <v>0</v>
      </c>
      <c r="Q35" s="13">
        <v>0</v>
      </c>
      <c r="R35" s="53">
        <f>SUM(P35:Q35)</f>
        <v>0</v>
      </c>
      <c r="S35" s="13">
        <v>0</v>
      </c>
      <c r="T35" s="53">
        <f>SUM(S35,R35,O35)</f>
        <v>0</v>
      </c>
      <c r="U35" s="185"/>
      <c r="V35" s="185"/>
    </row>
    <row r="36" spans="1:22" ht="14.25">
      <c r="A36" s="23" t="s">
        <v>7</v>
      </c>
      <c r="B36" s="13">
        <v>2333</v>
      </c>
      <c r="C36" s="13">
        <v>688</v>
      </c>
      <c r="D36" s="53">
        <f>SUM(B36:C36)</f>
        <v>3021</v>
      </c>
      <c r="E36" s="13">
        <v>16563</v>
      </c>
      <c r="F36" s="13">
        <v>1348</v>
      </c>
      <c r="G36" s="53">
        <f>SUM(E36:F36)</f>
        <v>17911</v>
      </c>
      <c r="H36" s="13">
        <v>22</v>
      </c>
      <c r="I36" s="53">
        <f>SUM(H36,G36,D36)</f>
        <v>20954</v>
      </c>
      <c r="J36" s="65"/>
      <c r="K36" s="172" t="s">
        <v>7</v>
      </c>
      <c r="L36" s="173">
        <v>669</v>
      </c>
      <c r="M36" s="13">
        <v>1139</v>
      </c>
      <c r="N36" s="13">
        <v>2553</v>
      </c>
      <c r="O36" s="53">
        <f>SUM(L36:N36)</f>
        <v>4361</v>
      </c>
      <c r="P36" s="13">
        <v>6696</v>
      </c>
      <c r="Q36" s="13">
        <v>9811</v>
      </c>
      <c r="R36" s="53">
        <f>SUM(P36:Q36)</f>
        <v>16507</v>
      </c>
      <c r="S36" s="13">
        <v>86</v>
      </c>
      <c r="T36" s="53">
        <f>SUM(S36,R36,O36)</f>
        <v>20954</v>
      </c>
      <c r="U36" s="185"/>
      <c r="V36" s="185"/>
    </row>
    <row r="37" spans="1:22" ht="14.25">
      <c r="A37" s="174" t="s">
        <v>0</v>
      </c>
      <c r="B37" s="17">
        <v>10300</v>
      </c>
      <c r="C37" s="17">
        <v>3660</v>
      </c>
      <c r="D37" s="17">
        <f>SUM(B37:C37)</f>
        <v>13960</v>
      </c>
      <c r="E37" s="17">
        <v>76772</v>
      </c>
      <c r="F37" s="17">
        <v>6044</v>
      </c>
      <c r="G37" s="17">
        <f>SUM(E37:F37)</f>
        <v>82816</v>
      </c>
      <c r="H37" s="17">
        <v>64</v>
      </c>
      <c r="I37" s="17">
        <f>SUM(H37,G37,D37)</f>
        <v>96840</v>
      </c>
      <c r="J37" s="66"/>
      <c r="K37" s="175" t="s">
        <v>0</v>
      </c>
      <c r="L37" s="16">
        <v>2770</v>
      </c>
      <c r="M37" s="17">
        <v>4866</v>
      </c>
      <c r="N37" s="17">
        <v>11451</v>
      </c>
      <c r="O37" s="17">
        <f>SUM(L37:N37)</f>
        <v>19087</v>
      </c>
      <c r="P37" s="17">
        <v>31256</v>
      </c>
      <c r="Q37" s="17">
        <v>46144</v>
      </c>
      <c r="R37" s="17">
        <f>SUM(P37:Q37)</f>
        <v>77400</v>
      </c>
      <c r="S37" s="17">
        <v>353</v>
      </c>
      <c r="T37" s="17">
        <f>SUM(S37,R37,O37)</f>
        <v>96840</v>
      </c>
      <c r="U37" s="185"/>
      <c r="V37" s="185"/>
    </row>
    <row r="38" spans="1:22" ht="14.25">
      <c r="A38" s="29" t="s">
        <v>12</v>
      </c>
      <c r="B38" s="13"/>
      <c r="C38" s="13"/>
      <c r="D38" s="53"/>
      <c r="E38" s="13"/>
      <c r="F38" s="13"/>
      <c r="G38" s="53"/>
      <c r="H38" s="13"/>
      <c r="I38" s="53"/>
      <c r="J38" s="65"/>
      <c r="K38" s="176" t="s">
        <v>12</v>
      </c>
      <c r="L38" s="173"/>
      <c r="M38" s="13"/>
      <c r="N38" s="13"/>
      <c r="O38" s="53"/>
      <c r="P38" s="13"/>
      <c r="Q38" s="13"/>
      <c r="R38" s="53"/>
      <c r="S38" s="13"/>
      <c r="T38" s="53"/>
      <c r="U38" s="185"/>
      <c r="V38" s="185"/>
    </row>
    <row r="39" spans="1:22" ht="14.25">
      <c r="A39" s="23" t="s">
        <v>4</v>
      </c>
      <c r="B39" s="13">
        <v>32</v>
      </c>
      <c r="C39" s="13">
        <v>7</v>
      </c>
      <c r="D39" s="53">
        <f>SUM(B39:C39)</f>
        <v>39</v>
      </c>
      <c r="E39" s="13">
        <v>11</v>
      </c>
      <c r="F39" s="13">
        <v>6</v>
      </c>
      <c r="G39" s="53">
        <f>SUM(E39:F39)</f>
        <v>17</v>
      </c>
      <c r="H39" s="13">
        <v>0</v>
      </c>
      <c r="I39" s="53">
        <f>SUM(H39,G39,D39)</f>
        <v>56</v>
      </c>
      <c r="J39" s="65"/>
      <c r="K39" s="172" t="s">
        <v>4</v>
      </c>
      <c r="L39" s="173">
        <v>2</v>
      </c>
      <c r="M39" s="13">
        <v>3</v>
      </c>
      <c r="N39" s="13">
        <v>17</v>
      </c>
      <c r="O39" s="53">
        <f>SUM(L39:N39)</f>
        <v>22</v>
      </c>
      <c r="P39" s="13">
        <v>20</v>
      </c>
      <c r="Q39" s="13">
        <v>14</v>
      </c>
      <c r="R39" s="53">
        <f>SUM(P39:Q39)</f>
        <v>34</v>
      </c>
      <c r="S39" s="13">
        <v>0</v>
      </c>
      <c r="T39" s="53">
        <f>SUM(S39,R39,O39)</f>
        <v>56</v>
      </c>
      <c r="U39" s="185"/>
      <c r="V39" s="185"/>
    </row>
    <row r="40" spans="1:22" ht="14.25">
      <c r="A40" s="174" t="s">
        <v>0</v>
      </c>
      <c r="B40" s="17">
        <v>32</v>
      </c>
      <c r="C40" s="17">
        <v>7</v>
      </c>
      <c r="D40" s="17">
        <f>SUM(B40:C40)</f>
        <v>39</v>
      </c>
      <c r="E40" s="17">
        <v>11</v>
      </c>
      <c r="F40" s="17">
        <v>6</v>
      </c>
      <c r="G40" s="17">
        <f>SUM(E40:F40)</f>
        <v>17</v>
      </c>
      <c r="H40" s="17">
        <v>0</v>
      </c>
      <c r="I40" s="17">
        <f>SUM(H40,G40,D40)</f>
        <v>56</v>
      </c>
      <c r="J40" s="66"/>
      <c r="K40" s="175" t="s">
        <v>0</v>
      </c>
      <c r="L40" s="16">
        <v>2</v>
      </c>
      <c r="M40" s="17">
        <v>3</v>
      </c>
      <c r="N40" s="17">
        <v>17</v>
      </c>
      <c r="O40" s="17">
        <f>SUM(L40:N40)</f>
        <v>22</v>
      </c>
      <c r="P40" s="17">
        <v>20</v>
      </c>
      <c r="Q40" s="17">
        <v>14</v>
      </c>
      <c r="R40" s="17">
        <f>SUM(P40:Q40)</f>
        <v>34</v>
      </c>
      <c r="S40" s="17">
        <v>0</v>
      </c>
      <c r="T40" s="17">
        <f>SUM(S40,R40,O40)</f>
        <v>56</v>
      </c>
      <c r="U40" s="185"/>
      <c r="V40" s="185"/>
    </row>
    <row r="41" spans="1:22" ht="14.25">
      <c r="A41" s="29" t="s">
        <v>13</v>
      </c>
      <c r="B41" s="13"/>
      <c r="C41" s="13"/>
      <c r="D41" s="53"/>
      <c r="E41" s="13"/>
      <c r="F41" s="13"/>
      <c r="G41" s="53"/>
      <c r="H41" s="13"/>
      <c r="I41" s="53"/>
      <c r="J41" s="65"/>
      <c r="K41" s="176" t="s">
        <v>13</v>
      </c>
      <c r="L41" s="173"/>
      <c r="M41" s="13"/>
      <c r="N41" s="13"/>
      <c r="O41" s="53"/>
      <c r="P41" s="13"/>
      <c r="Q41" s="13"/>
      <c r="R41" s="53"/>
      <c r="S41" s="13"/>
      <c r="T41" s="53"/>
      <c r="U41" s="185"/>
      <c r="V41" s="185"/>
    </row>
    <row r="42" spans="1:22" ht="14.25">
      <c r="A42" s="23" t="s">
        <v>4</v>
      </c>
      <c r="B42" s="13">
        <v>1946</v>
      </c>
      <c r="C42" s="13">
        <v>534</v>
      </c>
      <c r="D42" s="53">
        <f>SUM(B42:C42)</f>
        <v>2480</v>
      </c>
      <c r="E42" s="13">
        <v>5963</v>
      </c>
      <c r="F42" s="13">
        <v>834</v>
      </c>
      <c r="G42" s="53">
        <f>SUM(E42:F42)</f>
        <v>6797</v>
      </c>
      <c r="H42" s="13">
        <v>4</v>
      </c>
      <c r="I42" s="53">
        <f>SUM(H42,G42,D42)</f>
        <v>9281</v>
      </c>
      <c r="J42" s="65"/>
      <c r="K42" s="172" t="s">
        <v>4</v>
      </c>
      <c r="L42" s="173">
        <v>598</v>
      </c>
      <c r="M42" s="13">
        <v>838</v>
      </c>
      <c r="N42" s="13">
        <v>1833</v>
      </c>
      <c r="O42" s="53">
        <f>SUM(L42:N42)</f>
        <v>3269</v>
      </c>
      <c r="P42" s="13">
        <v>3240</v>
      </c>
      <c r="Q42" s="13">
        <v>2728</v>
      </c>
      <c r="R42" s="53">
        <f>SUM(P42:Q42)</f>
        <v>5968</v>
      </c>
      <c r="S42" s="13">
        <v>44</v>
      </c>
      <c r="T42" s="53">
        <f>SUM(S42,R42,O42)</f>
        <v>9281</v>
      </c>
      <c r="U42" s="185"/>
      <c r="V42" s="185"/>
    </row>
    <row r="43" spans="1:22" ht="14.25">
      <c r="A43" s="23" t="s">
        <v>5</v>
      </c>
      <c r="B43" s="13">
        <v>3213</v>
      </c>
      <c r="C43" s="13">
        <v>1001</v>
      </c>
      <c r="D43" s="53">
        <f>SUM(B43:C43)</f>
        <v>4214</v>
      </c>
      <c r="E43" s="13">
        <v>29395</v>
      </c>
      <c r="F43" s="13">
        <v>2276</v>
      </c>
      <c r="G43" s="53">
        <f>SUM(E43:F43)</f>
        <v>31671</v>
      </c>
      <c r="H43" s="13">
        <v>21</v>
      </c>
      <c r="I43" s="53">
        <f>SUM(H43,G43,D43)</f>
        <v>35906</v>
      </c>
      <c r="J43" s="65"/>
      <c r="K43" s="172" t="s">
        <v>5</v>
      </c>
      <c r="L43" s="173">
        <v>684</v>
      </c>
      <c r="M43" s="13">
        <v>1284</v>
      </c>
      <c r="N43" s="13">
        <v>4413</v>
      </c>
      <c r="O43" s="53">
        <f>SUM(L43:N43)</f>
        <v>6381</v>
      </c>
      <c r="P43" s="13">
        <v>13686</v>
      </c>
      <c r="Q43" s="13">
        <v>15734</v>
      </c>
      <c r="R43" s="53">
        <f>SUM(P43:Q43)</f>
        <v>29420</v>
      </c>
      <c r="S43" s="13">
        <v>105</v>
      </c>
      <c r="T43" s="53">
        <f>SUM(S43,R43,O43)</f>
        <v>35906</v>
      </c>
      <c r="U43" s="185"/>
      <c r="V43" s="185"/>
    </row>
    <row r="44" spans="1:22" ht="14.25">
      <c r="A44" s="23" t="s">
        <v>6</v>
      </c>
      <c r="B44" s="13">
        <v>53</v>
      </c>
      <c r="C44" s="13">
        <v>9</v>
      </c>
      <c r="D44" s="53">
        <f>SUM(B44:C44)</f>
        <v>62</v>
      </c>
      <c r="E44" s="13">
        <v>142</v>
      </c>
      <c r="F44" s="13">
        <v>8</v>
      </c>
      <c r="G44" s="53">
        <f>SUM(E44:F44)</f>
        <v>150</v>
      </c>
      <c r="H44" s="13">
        <v>0</v>
      </c>
      <c r="I44" s="53">
        <f>SUM(H44,G44,D44)</f>
        <v>212</v>
      </c>
      <c r="J44" s="65"/>
      <c r="K44" s="172" t="s">
        <v>6</v>
      </c>
      <c r="L44" s="173">
        <v>2</v>
      </c>
      <c r="M44" s="13">
        <v>2</v>
      </c>
      <c r="N44" s="13">
        <v>17</v>
      </c>
      <c r="O44" s="53">
        <f>SUM(L44:N44)</f>
        <v>21</v>
      </c>
      <c r="P44" s="13">
        <v>83</v>
      </c>
      <c r="Q44" s="13">
        <v>108</v>
      </c>
      <c r="R44" s="53">
        <f>SUM(P44:Q44)</f>
        <v>191</v>
      </c>
      <c r="S44" s="13">
        <v>0</v>
      </c>
      <c r="T44" s="53">
        <f>SUM(S44,R44,O44)</f>
        <v>212</v>
      </c>
      <c r="U44" s="185"/>
      <c r="V44" s="185"/>
    </row>
    <row r="45" spans="1:22" ht="14.25">
      <c r="A45" s="23" t="s">
        <v>7</v>
      </c>
      <c r="B45" s="13">
        <v>508</v>
      </c>
      <c r="C45" s="13">
        <v>206</v>
      </c>
      <c r="D45" s="53">
        <f>SUM(B45:C45)</f>
        <v>714</v>
      </c>
      <c r="E45" s="13">
        <v>6248</v>
      </c>
      <c r="F45" s="13">
        <v>458</v>
      </c>
      <c r="G45" s="53">
        <f>SUM(E45:F45)</f>
        <v>6706</v>
      </c>
      <c r="H45" s="13">
        <v>2</v>
      </c>
      <c r="I45" s="53">
        <f>SUM(H45,G45,D45)</f>
        <v>7422</v>
      </c>
      <c r="J45" s="65"/>
      <c r="K45" s="172" t="s">
        <v>7</v>
      </c>
      <c r="L45" s="173">
        <v>80</v>
      </c>
      <c r="M45" s="13">
        <v>263</v>
      </c>
      <c r="N45" s="13">
        <v>866</v>
      </c>
      <c r="O45" s="53">
        <f>SUM(L45:N45)</f>
        <v>1209</v>
      </c>
      <c r="P45" s="13">
        <v>2867</v>
      </c>
      <c r="Q45" s="13">
        <v>3314</v>
      </c>
      <c r="R45" s="53">
        <f>SUM(P45:Q45)</f>
        <v>6181</v>
      </c>
      <c r="S45" s="13">
        <v>32</v>
      </c>
      <c r="T45" s="53">
        <f>SUM(S45,R45,O45)</f>
        <v>7422</v>
      </c>
      <c r="U45" s="185"/>
      <c r="V45" s="185"/>
    </row>
    <row r="46" spans="1:22" ht="14.25">
      <c r="A46" s="174" t="s">
        <v>0</v>
      </c>
      <c r="B46" s="17">
        <v>5720</v>
      </c>
      <c r="C46" s="17">
        <v>1750</v>
      </c>
      <c r="D46" s="17">
        <f>SUM(B46:C46)</f>
        <v>7470</v>
      </c>
      <c r="E46" s="17">
        <v>41748</v>
      </c>
      <c r="F46" s="17">
        <v>3576</v>
      </c>
      <c r="G46" s="17">
        <f>SUM(E46:F46)</f>
        <v>45324</v>
      </c>
      <c r="H46" s="17">
        <v>27</v>
      </c>
      <c r="I46" s="17">
        <f>SUM(H46,G46,D46)</f>
        <v>52821</v>
      </c>
      <c r="J46" s="66"/>
      <c r="K46" s="175" t="s">
        <v>0</v>
      </c>
      <c r="L46" s="16">
        <v>1364</v>
      </c>
      <c r="M46" s="17">
        <v>2387</v>
      </c>
      <c r="N46" s="17">
        <v>7129</v>
      </c>
      <c r="O46" s="17">
        <f>SUM(L46:N46)</f>
        <v>10880</v>
      </c>
      <c r="P46" s="17">
        <v>19876</v>
      </c>
      <c r="Q46" s="17">
        <v>21884</v>
      </c>
      <c r="R46" s="17">
        <f>SUM(P46:Q46)</f>
        <v>41760</v>
      </c>
      <c r="S46" s="17">
        <v>181</v>
      </c>
      <c r="T46" s="17">
        <f>SUM(S46,R46,O46)</f>
        <v>52821</v>
      </c>
      <c r="U46" s="185"/>
      <c r="V46" s="185"/>
    </row>
    <row r="47" spans="1:22" ht="14.25">
      <c r="A47" s="177" t="s">
        <v>14</v>
      </c>
      <c r="B47" s="19"/>
      <c r="C47" s="19"/>
      <c r="D47" s="54"/>
      <c r="E47" s="19"/>
      <c r="F47" s="19"/>
      <c r="G47" s="54"/>
      <c r="H47" s="19"/>
      <c r="I47" s="54"/>
      <c r="J47" s="65"/>
      <c r="K47" s="169" t="s">
        <v>14</v>
      </c>
      <c r="L47" s="178"/>
      <c r="M47" s="19"/>
      <c r="N47" s="19"/>
      <c r="O47" s="54"/>
      <c r="P47" s="19"/>
      <c r="Q47" s="19"/>
      <c r="R47" s="54"/>
      <c r="S47" s="19"/>
      <c r="T47" s="54"/>
      <c r="U47" s="185"/>
      <c r="V47" s="185"/>
    </row>
    <row r="48" spans="1:22" ht="14.25">
      <c r="A48" s="23" t="s">
        <v>4</v>
      </c>
      <c r="B48" s="13">
        <f aca="true" t="shared" si="0" ref="B48:I48">SUM(B10,B16,B22,B27,B33,B39,B42)</f>
        <v>12549</v>
      </c>
      <c r="C48" s="13">
        <f t="shared" si="0"/>
        <v>4477</v>
      </c>
      <c r="D48" s="53">
        <f t="shared" si="0"/>
        <v>17026</v>
      </c>
      <c r="E48" s="13">
        <f t="shared" si="0"/>
        <v>40513</v>
      </c>
      <c r="F48" s="13">
        <f t="shared" si="0"/>
        <v>6288</v>
      </c>
      <c r="G48" s="53">
        <f t="shared" si="0"/>
        <v>46801</v>
      </c>
      <c r="H48" s="13">
        <f t="shared" si="0"/>
        <v>56</v>
      </c>
      <c r="I48" s="53">
        <f t="shared" si="0"/>
        <v>63883</v>
      </c>
      <c r="J48" s="65"/>
      <c r="K48" s="172" t="s">
        <v>4</v>
      </c>
      <c r="L48" s="173">
        <f aca="true" t="shared" si="1" ref="L48:T48">SUM(L10,L16,L22,L27,L33,L39,L42)</f>
        <v>3830</v>
      </c>
      <c r="M48" s="13">
        <f t="shared" si="1"/>
        <v>4933</v>
      </c>
      <c r="N48" s="13">
        <f t="shared" si="1"/>
        <v>11001</v>
      </c>
      <c r="O48" s="53">
        <f t="shared" si="1"/>
        <v>19764</v>
      </c>
      <c r="P48" s="13">
        <f t="shared" si="1"/>
        <v>21545</v>
      </c>
      <c r="Q48" s="13">
        <f t="shared" si="1"/>
        <v>22210</v>
      </c>
      <c r="R48" s="53">
        <f t="shared" si="1"/>
        <v>43755</v>
      </c>
      <c r="S48" s="13">
        <f t="shared" si="1"/>
        <v>364</v>
      </c>
      <c r="T48" s="53">
        <f t="shared" si="1"/>
        <v>63883</v>
      </c>
      <c r="U48" s="185"/>
      <c r="V48" s="185"/>
    </row>
    <row r="49" spans="1:22" ht="14.25">
      <c r="A49" s="23" t="s">
        <v>5</v>
      </c>
      <c r="B49" s="13">
        <f aca="true" t="shared" si="2" ref="B49:I49">SUM(B11,B17,B23,B28,B34,B43)</f>
        <v>30353</v>
      </c>
      <c r="C49" s="13">
        <f t="shared" si="2"/>
        <v>11346</v>
      </c>
      <c r="D49" s="53">
        <f t="shared" si="2"/>
        <v>41699</v>
      </c>
      <c r="E49" s="13">
        <f t="shared" si="2"/>
        <v>201201</v>
      </c>
      <c r="F49" s="13">
        <f t="shared" si="2"/>
        <v>18708</v>
      </c>
      <c r="G49" s="53">
        <f t="shared" si="2"/>
        <v>219909</v>
      </c>
      <c r="H49" s="13">
        <f t="shared" si="2"/>
        <v>207</v>
      </c>
      <c r="I49" s="53">
        <f t="shared" si="2"/>
        <v>261815</v>
      </c>
      <c r="J49" s="65"/>
      <c r="K49" s="172" t="s">
        <v>5</v>
      </c>
      <c r="L49" s="173">
        <f aca="true" t="shared" si="3" ref="L49:T49">SUM(L11,L17,L23,L28,L34,L43)</f>
        <v>7055</v>
      </c>
      <c r="M49" s="13">
        <f t="shared" si="3"/>
        <v>10661</v>
      </c>
      <c r="N49" s="13">
        <f t="shared" si="3"/>
        <v>27841</v>
      </c>
      <c r="O49" s="53">
        <f t="shared" si="3"/>
        <v>45557</v>
      </c>
      <c r="P49" s="13">
        <f t="shared" si="3"/>
        <v>86243</v>
      </c>
      <c r="Q49" s="13">
        <f t="shared" si="3"/>
        <v>128881</v>
      </c>
      <c r="R49" s="53">
        <f t="shared" si="3"/>
        <v>215124</v>
      </c>
      <c r="S49" s="13">
        <f t="shared" si="3"/>
        <v>1134</v>
      </c>
      <c r="T49" s="53">
        <f t="shared" si="3"/>
        <v>261815</v>
      </c>
      <c r="U49" s="185"/>
      <c r="V49" s="185"/>
    </row>
    <row r="50" spans="1:22" ht="14.25">
      <c r="A50" s="23" t="s">
        <v>6</v>
      </c>
      <c r="B50" s="13">
        <f aca="true" t="shared" si="4" ref="B50:I50">SUM(B12,B18,B29,B35,B44)</f>
        <v>53</v>
      </c>
      <c r="C50" s="13">
        <f t="shared" si="4"/>
        <v>9</v>
      </c>
      <c r="D50" s="53">
        <f t="shared" si="4"/>
        <v>62</v>
      </c>
      <c r="E50" s="13">
        <f t="shared" si="4"/>
        <v>142</v>
      </c>
      <c r="F50" s="13">
        <f t="shared" si="4"/>
        <v>8</v>
      </c>
      <c r="G50" s="53">
        <f t="shared" si="4"/>
        <v>150</v>
      </c>
      <c r="H50" s="13">
        <f t="shared" si="4"/>
        <v>0</v>
      </c>
      <c r="I50" s="53">
        <f t="shared" si="4"/>
        <v>212</v>
      </c>
      <c r="J50" s="65"/>
      <c r="K50" s="172" t="s">
        <v>6</v>
      </c>
      <c r="L50" s="173">
        <f aca="true" t="shared" si="5" ref="L50:T50">SUM(L12,L18,L29,L35,L44)</f>
        <v>2</v>
      </c>
      <c r="M50" s="13">
        <f t="shared" si="5"/>
        <v>2</v>
      </c>
      <c r="N50" s="13">
        <f t="shared" si="5"/>
        <v>17</v>
      </c>
      <c r="O50" s="53">
        <f t="shared" si="5"/>
        <v>21</v>
      </c>
      <c r="P50" s="13">
        <f t="shared" si="5"/>
        <v>83</v>
      </c>
      <c r="Q50" s="13">
        <f t="shared" si="5"/>
        <v>108</v>
      </c>
      <c r="R50" s="53">
        <f t="shared" si="5"/>
        <v>191</v>
      </c>
      <c r="S50" s="13">
        <f t="shared" si="5"/>
        <v>0</v>
      </c>
      <c r="T50" s="53">
        <f t="shared" si="5"/>
        <v>212</v>
      </c>
      <c r="U50" s="185"/>
      <c r="V50" s="185"/>
    </row>
    <row r="51" spans="1:22" ht="14.25">
      <c r="A51" s="23" t="s">
        <v>7</v>
      </c>
      <c r="B51" s="13">
        <f aca="true" t="shared" si="6" ref="B51:I51">SUM(B13,B19,B24,B30,B36,B45)</f>
        <v>15140</v>
      </c>
      <c r="C51" s="13">
        <f t="shared" si="6"/>
        <v>5111</v>
      </c>
      <c r="D51" s="53">
        <f t="shared" si="6"/>
        <v>20251</v>
      </c>
      <c r="E51" s="13">
        <f t="shared" si="6"/>
        <v>69170</v>
      </c>
      <c r="F51" s="13">
        <f t="shared" si="6"/>
        <v>7470</v>
      </c>
      <c r="G51" s="53">
        <f t="shared" si="6"/>
        <v>76640</v>
      </c>
      <c r="H51" s="13">
        <f t="shared" si="6"/>
        <v>110</v>
      </c>
      <c r="I51" s="53">
        <f t="shared" si="6"/>
        <v>97001</v>
      </c>
      <c r="J51" s="65"/>
      <c r="K51" s="172" t="s">
        <v>7</v>
      </c>
      <c r="L51" s="173">
        <f aca="true" t="shared" si="7" ref="L51:T51">SUM(L13,L19,L24,L30,L36,L45)</f>
        <v>4810</v>
      </c>
      <c r="M51" s="13">
        <f t="shared" si="7"/>
        <v>5475</v>
      </c>
      <c r="N51" s="13">
        <f t="shared" si="7"/>
        <v>11792</v>
      </c>
      <c r="O51" s="53">
        <f t="shared" si="7"/>
        <v>22077</v>
      </c>
      <c r="P51" s="13">
        <f t="shared" si="7"/>
        <v>32052</v>
      </c>
      <c r="Q51" s="13">
        <f t="shared" si="7"/>
        <v>42435</v>
      </c>
      <c r="R51" s="53">
        <f t="shared" si="7"/>
        <v>74487</v>
      </c>
      <c r="S51" s="13">
        <f t="shared" si="7"/>
        <v>437</v>
      </c>
      <c r="T51" s="53">
        <f t="shared" si="7"/>
        <v>97001</v>
      </c>
      <c r="U51" s="185"/>
      <c r="V51" s="185"/>
    </row>
    <row r="52" spans="1:22" ht="14.25">
      <c r="A52" s="174" t="s">
        <v>15</v>
      </c>
      <c r="B52" s="17">
        <f aca="true" t="shared" si="8" ref="B52:I52">SUM(B48:B51)</f>
        <v>58095</v>
      </c>
      <c r="C52" s="17">
        <f t="shared" si="8"/>
        <v>20943</v>
      </c>
      <c r="D52" s="17">
        <f t="shared" si="8"/>
        <v>79038</v>
      </c>
      <c r="E52" s="17">
        <f t="shared" si="8"/>
        <v>311026</v>
      </c>
      <c r="F52" s="17">
        <f t="shared" si="8"/>
        <v>32474</v>
      </c>
      <c r="G52" s="17">
        <f t="shared" si="8"/>
        <v>343500</v>
      </c>
      <c r="H52" s="17">
        <f t="shared" si="8"/>
        <v>373</v>
      </c>
      <c r="I52" s="17">
        <f t="shared" si="8"/>
        <v>422911</v>
      </c>
      <c r="J52" s="66"/>
      <c r="K52" s="175" t="s">
        <v>15</v>
      </c>
      <c r="L52" s="16">
        <f aca="true" t="shared" si="9" ref="L52:T52">SUM(L48:L51)</f>
        <v>15697</v>
      </c>
      <c r="M52" s="17">
        <f t="shared" si="9"/>
        <v>21071</v>
      </c>
      <c r="N52" s="17">
        <f t="shared" si="9"/>
        <v>50651</v>
      </c>
      <c r="O52" s="17">
        <f t="shared" si="9"/>
        <v>87419</v>
      </c>
      <c r="P52" s="17">
        <f t="shared" si="9"/>
        <v>139923</v>
      </c>
      <c r="Q52" s="17">
        <f t="shared" si="9"/>
        <v>193634</v>
      </c>
      <c r="R52" s="17">
        <f t="shared" si="9"/>
        <v>333557</v>
      </c>
      <c r="S52" s="17">
        <f t="shared" si="9"/>
        <v>1935</v>
      </c>
      <c r="T52" s="17">
        <f t="shared" si="9"/>
        <v>422911</v>
      </c>
      <c r="U52" s="185"/>
      <c r="V52" s="185"/>
    </row>
    <row r="53" spans="1:22" ht="14.25">
      <c r="A53" s="23"/>
      <c r="U53" s="185"/>
      <c r="V53" s="185"/>
    </row>
    <row r="54" spans="1:21" ht="14.25">
      <c r="A54" s="130" t="s">
        <v>62</v>
      </c>
      <c r="U54" s="185"/>
    </row>
    <row r="55" spans="1:21" ht="14.25">
      <c r="A55" s="130" t="s">
        <v>63</v>
      </c>
      <c r="U55" s="185"/>
    </row>
    <row r="56" spans="1:21" ht="14.25">
      <c r="A56" s="21"/>
      <c r="U56" s="185"/>
    </row>
    <row r="57" ht="14.25">
      <c r="A57" s="21"/>
    </row>
    <row r="58" ht="14.25">
      <c r="A58" s="21"/>
    </row>
  </sheetData>
  <sheetProtection/>
  <mergeCells count="11">
    <mergeCell ref="B7:D7"/>
    <mergeCell ref="L7:O7"/>
    <mergeCell ref="A5:I5"/>
    <mergeCell ref="E7:G7"/>
    <mergeCell ref="P7:R7"/>
    <mergeCell ref="A3:I3"/>
    <mergeCell ref="K3:T3"/>
    <mergeCell ref="L1:U1"/>
    <mergeCell ref="A2:I2"/>
    <mergeCell ref="K5:T5"/>
    <mergeCell ref="K2:T2"/>
  </mergeCells>
  <printOptions/>
  <pageMargins left="0.11811023622047245" right="0.11811023622047245" top="0.35433070866141736" bottom="0.15748031496062992" header="0.31496062992125984" footer="0.31496062992125984"/>
  <pageSetup horizontalDpi="600" verticalDpi="600" orientation="portrait" paperSize="9" scale="80" r:id="rId1"/>
  <headerFooter>
    <oddFooter>&amp;R&amp;A</oddFooter>
  </headerFooter>
</worksheet>
</file>

<file path=xl/worksheets/sheet8.xml><?xml version="1.0" encoding="utf-8"?>
<worksheet xmlns="http://schemas.openxmlformats.org/spreadsheetml/2006/main" xmlns:r="http://schemas.openxmlformats.org/officeDocument/2006/relationships">
  <dimension ref="A1:X42"/>
  <sheetViews>
    <sheetView zoomScalePageLayoutView="0" workbookViewId="0" topLeftCell="A1">
      <selection activeCell="A39" sqref="A39"/>
    </sheetView>
  </sheetViews>
  <sheetFormatPr defaultColWidth="9.140625" defaultRowHeight="15"/>
  <cols>
    <col min="1" max="3" width="15.28125" style="0" customWidth="1"/>
    <col min="4" max="4" width="10.8515625" style="0" customWidth="1"/>
    <col min="5" max="5" width="10.28125" style="0" customWidth="1"/>
    <col min="6" max="6" width="11.7109375" style="0" customWidth="1"/>
    <col min="8" max="9" width="9.8515625" style="0" customWidth="1"/>
    <col min="10" max="10" width="11.7109375" style="0" customWidth="1"/>
    <col min="12" max="13" width="10.57421875" style="0" customWidth="1"/>
    <col min="14" max="16" width="8.57421875" style="0" customWidth="1"/>
    <col min="17" max="17" width="11.140625" style="0" customWidth="1"/>
    <col min="18" max="18" width="9.421875" style="0" customWidth="1"/>
    <col min="19" max="19" width="10.140625" style="0" customWidth="1"/>
    <col min="20" max="20" width="10.57421875" style="0" customWidth="1"/>
    <col min="21" max="23" width="8.7109375" style="0" customWidth="1"/>
    <col min="24" max="24" width="10.28125" style="0" customWidth="1"/>
  </cols>
  <sheetData>
    <row r="1" spans="1:10" ht="14.25">
      <c r="A1" s="1" t="s">
        <v>82</v>
      </c>
      <c r="J1" s="2"/>
    </row>
    <row r="2" spans="1:24" ht="14.25">
      <c r="A2" s="202" t="s">
        <v>22</v>
      </c>
      <c r="B2" s="202"/>
      <c r="C2" s="202"/>
      <c r="D2" s="202"/>
      <c r="E2" s="202"/>
      <c r="F2" s="202"/>
      <c r="G2" s="202"/>
      <c r="H2" s="202"/>
      <c r="I2" s="202"/>
      <c r="J2" s="202"/>
      <c r="K2" s="202"/>
      <c r="L2" s="202"/>
      <c r="M2" s="202"/>
      <c r="N2" s="202"/>
      <c r="O2" s="202"/>
      <c r="P2" s="202"/>
      <c r="Q2" s="202"/>
      <c r="R2" s="202"/>
      <c r="S2" s="202"/>
      <c r="T2" s="202"/>
      <c r="U2" s="202"/>
      <c r="V2" s="202"/>
      <c r="W2" s="202"/>
      <c r="X2" s="202"/>
    </row>
    <row r="3" spans="1:24" s="198" customFormat="1" ht="14.25">
      <c r="A3" s="206" t="s">
        <v>88</v>
      </c>
      <c r="B3" s="206"/>
      <c r="C3" s="206"/>
      <c r="D3" s="206"/>
      <c r="E3" s="206"/>
      <c r="F3" s="206"/>
      <c r="G3" s="206"/>
      <c r="H3" s="206"/>
      <c r="I3" s="206"/>
      <c r="J3" s="206"/>
      <c r="K3" s="206"/>
      <c r="L3" s="206"/>
      <c r="M3" s="206"/>
      <c r="N3" s="206"/>
      <c r="O3" s="206"/>
      <c r="P3" s="206"/>
      <c r="Q3" s="206"/>
      <c r="R3" s="206"/>
      <c r="S3" s="206"/>
      <c r="T3" s="206"/>
      <c r="U3" s="206"/>
      <c r="V3" s="206"/>
      <c r="W3" s="206"/>
      <c r="X3" s="206"/>
    </row>
    <row r="4" spans="1:24" ht="6.75" customHeight="1">
      <c r="A4" s="24"/>
      <c r="B4" s="24"/>
      <c r="C4" s="24"/>
      <c r="D4" s="24"/>
      <c r="E4" s="24"/>
      <c r="F4" s="24"/>
      <c r="G4" s="24"/>
      <c r="H4" s="24"/>
      <c r="I4" s="24"/>
      <c r="J4" s="24"/>
      <c r="K4" s="24"/>
      <c r="L4" s="24"/>
      <c r="M4" s="24"/>
      <c r="N4" s="24"/>
      <c r="O4" s="24"/>
      <c r="P4" s="24"/>
      <c r="Q4" s="24"/>
      <c r="R4" s="24"/>
      <c r="S4" s="24"/>
      <c r="T4" s="24"/>
      <c r="U4" s="24"/>
      <c r="V4" s="24"/>
      <c r="W4" s="24"/>
      <c r="X4" s="24"/>
    </row>
    <row r="5" spans="1:24" ht="14.25">
      <c r="A5" s="214" t="s">
        <v>90</v>
      </c>
      <c r="B5" s="214"/>
      <c r="C5" s="214"/>
      <c r="D5" s="214"/>
      <c r="E5" s="214"/>
      <c r="F5" s="214"/>
      <c r="G5" s="214"/>
      <c r="H5" s="214"/>
      <c r="I5" s="214"/>
      <c r="J5" s="214"/>
      <c r="K5" s="214"/>
      <c r="L5" s="214"/>
      <c r="M5" s="214"/>
      <c r="N5" s="214"/>
      <c r="O5" s="214"/>
      <c r="P5" s="214"/>
      <c r="Q5" s="214"/>
      <c r="R5" s="214"/>
      <c r="S5" s="214"/>
      <c r="T5" s="214"/>
      <c r="U5" s="214"/>
      <c r="V5" s="214"/>
      <c r="W5" s="214"/>
      <c r="X5" s="214"/>
    </row>
    <row r="6" spans="1:17" ht="6.75" customHeight="1" thickBot="1">
      <c r="A6" s="74"/>
      <c r="B6" s="46"/>
      <c r="C6" s="46"/>
      <c r="D6" s="46"/>
      <c r="E6" s="46"/>
      <c r="F6" s="46"/>
      <c r="G6" s="46"/>
      <c r="H6" s="46"/>
      <c r="I6" s="46"/>
      <c r="J6" s="46"/>
      <c r="K6" s="46"/>
      <c r="L6" s="46"/>
      <c r="M6" s="46"/>
      <c r="N6" s="46"/>
      <c r="O6" s="46"/>
      <c r="P6" s="46"/>
      <c r="Q6" s="46"/>
    </row>
    <row r="7" spans="1:24" ht="15" thickTop="1">
      <c r="A7" s="215" t="s">
        <v>51</v>
      </c>
      <c r="B7" s="215"/>
      <c r="C7" s="216"/>
      <c r="D7" s="221" t="s">
        <v>1</v>
      </c>
      <c r="E7" s="221"/>
      <c r="F7" s="221"/>
      <c r="G7" s="221"/>
      <c r="H7" s="221"/>
      <c r="I7" s="221"/>
      <c r="J7" s="221"/>
      <c r="K7" s="222" t="s">
        <v>2</v>
      </c>
      <c r="L7" s="221"/>
      <c r="M7" s="221"/>
      <c r="N7" s="221"/>
      <c r="O7" s="221"/>
      <c r="P7" s="221"/>
      <c r="Q7" s="223"/>
      <c r="R7" s="221" t="s">
        <v>0</v>
      </c>
      <c r="S7" s="221"/>
      <c r="T7" s="221"/>
      <c r="U7" s="221"/>
      <c r="V7" s="221"/>
      <c r="W7" s="221"/>
      <c r="X7" s="221"/>
    </row>
    <row r="8" spans="1:24" ht="42.75">
      <c r="A8" s="84" t="s">
        <v>42</v>
      </c>
      <c r="B8" s="48" t="s">
        <v>66</v>
      </c>
      <c r="C8" s="81" t="s">
        <v>41</v>
      </c>
      <c r="D8" s="217" t="s">
        <v>48</v>
      </c>
      <c r="E8" s="218"/>
      <c r="F8" s="51" t="s">
        <v>47</v>
      </c>
      <c r="G8" s="219" t="s">
        <v>46</v>
      </c>
      <c r="H8" s="217"/>
      <c r="I8" s="218"/>
      <c r="J8" s="87" t="s">
        <v>0</v>
      </c>
      <c r="K8" s="220" t="s">
        <v>48</v>
      </c>
      <c r="L8" s="218"/>
      <c r="M8" s="76" t="s">
        <v>47</v>
      </c>
      <c r="N8" s="219" t="s">
        <v>46</v>
      </c>
      <c r="O8" s="217"/>
      <c r="P8" s="218"/>
      <c r="Q8" s="88" t="s">
        <v>0</v>
      </c>
      <c r="R8" s="217" t="s">
        <v>48</v>
      </c>
      <c r="S8" s="218"/>
      <c r="T8" s="76" t="s">
        <v>47</v>
      </c>
      <c r="U8" s="219" t="s">
        <v>46</v>
      </c>
      <c r="V8" s="217"/>
      <c r="W8" s="218"/>
      <c r="X8" s="87" t="s">
        <v>0</v>
      </c>
    </row>
    <row r="9" spans="1:24" ht="14.25">
      <c r="A9" s="85"/>
      <c r="B9" s="47"/>
      <c r="C9" s="82" t="s">
        <v>52</v>
      </c>
      <c r="D9" s="80" t="s">
        <v>53</v>
      </c>
      <c r="E9" s="50">
        <v>1</v>
      </c>
      <c r="F9" s="50">
        <v>0</v>
      </c>
      <c r="G9" s="50">
        <v>1</v>
      </c>
      <c r="H9" s="50">
        <v>2</v>
      </c>
      <c r="I9" s="50" t="s">
        <v>18</v>
      </c>
      <c r="J9" s="87"/>
      <c r="K9" s="80" t="s">
        <v>53</v>
      </c>
      <c r="L9" s="50">
        <v>1</v>
      </c>
      <c r="M9" s="50">
        <v>0</v>
      </c>
      <c r="N9" s="50">
        <v>1</v>
      </c>
      <c r="O9" s="50">
        <v>2</v>
      </c>
      <c r="P9" s="50" t="s">
        <v>18</v>
      </c>
      <c r="Q9" s="88"/>
      <c r="R9" s="78" t="s">
        <v>53</v>
      </c>
      <c r="S9" s="50">
        <v>1</v>
      </c>
      <c r="T9" s="50">
        <v>0</v>
      </c>
      <c r="U9" s="50">
        <v>1</v>
      </c>
      <c r="V9" s="50">
        <v>2</v>
      </c>
      <c r="W9" s="50" t="s">
        <v>18</v>
      </c>
      <c r="X9" s="75"/>
    </row>
    <row r="10" spans="1:24" ht="14.25">
      <c r="A10" s="86" t="s">
        <v>64</v>
      </c>
      <c r="B10" s="77" t="s">
        <v>64</v>
      </c>
      <c r="C10" s="83" t="s">
        <v>64</v>
      </c>
      <c r="D10" s="89">
        <v>7</v>
      </c>
      <c r="E10" s="90">
        <v>25</v>
      </c>
      <c r="F10" s="90">
        <v>7976</v>
      </c>
      <c r="G10" s="90">
        <v>3867</v>
      </c>
      <c r="H10" s="90">
        <v>677</v>
      </c>
      <c r="I10" s="90">
        <v>44</v>
      </c>
      <c r="J10" s="91">
        <v>12596</v>
      </c>
      <c r="K10" s="92">
        <v>4</v>
      </c>
      <c r="L10" s="90">
        <v>28</v>
      </c>
      <c r="M10" s="90">
        <v>8608</v>
      </c>
      <c r="N10" s="90">
        <v>3555</v>
      </c>
      <c r="O10" s="90">
        <v>642</v>
      </c>
      <c r="P10" s="90">
        <v>34</v>
      </c>
      <c r="Q10" s="93">
        <v>12871</v>
      </c>
      <c r="R10" s="89">
        <f>SUM(K10,D10)</f>
        <v>11</v>
      </c>
      <c r="S10" s="90">
        <f aca="true" t="shared" si="0" ref="S10:W17">SUM(L10,E10)</f>
        <v>53</v>
      </c>
      <c r="T10" s="90">
        <f t="shared" si="0"/>
        <v>16584</v>
      </c>
      <c r="U10" s="90">
        <f t="shared" si="0"/>
        <v>7422</v>
      </c>
      <c r="V10" s="90">
        <f t="shared" si="0"/>
        <v>1319</v>
      </c>
      <c r="W10" s="90">
        <f t="shared" si="0"/>
        <v>78</v>
      </c>
      <c r="X10" s="91">
        <f>SUM(R10:W10)</f>
        <v>25467</v>
      </c>
    </row>
    <row r="11" spans="1:24" ht="14.25">
      <c r="A11" s="86" t="s">
        <v>64</v>
      </c>
      <c r="B11" s="77" t="s">
        <v>64</v>
      </c>
      <c r="C11" s="83" t="s">
        <v>65</v>
      </c>
      <c r="D11" s="89">
        <v>9</v>
      </c>
      <c r="E11" s="90">
        <v>21</v>
      </c>
      <c r="F11" s="90">
        <v>4137</v>
      </c>
      <c r="G11" s="90">
        <v>2440</v>
      </c>
      <c r="H11" s="90">
        <v>486</v>
      </c>
      <c r="I11" s="90">
        <v>80</v>
      </c>
      <c r="J11" s="91">
        <v>7173</v>
      </c>
      <c r="K11" s="92">
        <v>8</v>
      </c>
      <c r="L11" s="90">
        <v>22</v>
      </c>
      <c r="M11" s="90">
        <v>4374</v>
      </c>
      <c r="N11" s="90">
        <v>2180</v>
      </c>
      <c r="O11" s="90">
        <v>425</v>
      </c>
      <c r="P11" s="90">
        <v>61</v>
      </c>
      <c r="Q11" s="93">
        <v>7070</v>
      </c>
      <c r="R11" s="89">
        <f aca="true" t="shared" si="1" ref="R11:R17">SUM(K11,D11)</f>
        <v>17</v>
      </c>
      <c r="S11" s="90">
        <f t="shared" si="0"/>
        <v>43</v>
      </c>
      <c r="T11" s="90">
        <f t="shared" si="0"/>
        <v>8511</v>
      </c>
      <c r="U11" s="90">
        <f t="shared" si="0"/>
        <v>4620</v>
      </c>
      <c r="V11" s="90">
        <f t="shared" si="0"/>
        <v>911</v>
      </c>
      <c r="W11" s="90">
        <f t="shared" si="0"/>
        <v>141</v>
      </c>
      <c r="X11" s="91">
        <f aca="true" t="shared" si="2" ref="X11:X17">SUM(R11:W11)</f>
        <v>14243</v>
      </c>
    </row>
    <row r="12" spans="1:24" ht="14.25">
      <c r="A12" s="86" t="s">
        <v>64</v>
      </c>
      <c r="B12" s="77" t="s">
        <v>65</v>
      </c>
      <c r="C12" s="83" t="s">
        <v>64</v>
      </c>
      <c r="D12" s="89">
        <v>1</v>
      </c>
      <c r="E12" s="90">
        <v>33</v>
      </c>
      <c r="F12" s="90">
        <v>5099</v>
      </c>
      <c r="G12" s="90">
        <v>1474</v>
      </c>
      <c r="H12" s="90">
        <v>198</v>
      </c>
      <c r="I12" s="90">
        <v>11</v>
      </c>
      <c r="J12" s="91">
        <v>6816</v>
      </c>
      <c r="K12" s="92">
        <v>2</v>
      </c>
      <c r="L12" s="90">
        <v>25</v>
      </c>
      <c r="M12" s="90">
        <v>5479</v>
      </c>
      <c r="N12" s="90">
        <v>1354</v>
      </c>
      <c r="O12" s="90">
        <v>142</v>
      </c>
      <c r="P12" s="90">
        <v>3</v>
      </c>
      <c r="Q12" s="93">
        <v>7005</v>
      </c>
      <c r="R12" s="89">
        <f t="shared" si="1"/>
        <v>3</v>
      </c>
      <c r="S12" s="90">
        <f t="shared" si="0"/>
        <v>58</v>
      </c>
      <c r="T12" s="90">
        <f t="shared" si="0"/>
        <v>10578</v>
      </c>
      <c r="U12" s="90">
        <f t="shared" si="0"/>
        <v>2828</v>
      </c>
      <c r="V12" s="90">
        <f t="shared" si="0"/>
        <v>340</v>
      </c>
      <c r="W12" s="90">
        <f t="shared" si="0"/>
        <v>14</v>
      </c>
      <c r="X12" s="91">
        <f t="shared" si="2"/>
        <v>13821</v>
      </c>
    </row>
    <row r="13" spans="1:24" ht="14.25">
      <c r="A13" s="86" t="s">
        <v>65</v>
      </c>
      <c r="B13" s="77" t="s">
        <v>64</v>
      </c>
      <c r="C13" s="83" t="s">
        <v>64</v>
      </c>
      <c r="D13" s="89">
        <v>1</v>
      </c>
      <c r="E13" s="90">
        <v>28</v>
      </c>
      <c r="F13" s="90">
        <v>7173</v>
      </c>
      <c r="G13" s="90">
        <v>2816</v>
      </c>
      <c r="H13" s="90">
        <v>261</v>
      </c>
      <c r="I13" s="90">
        <v>14</v>
      </c>
      <c r="J13" s="91">
        <v>10293</v>
      </c>
      <c r="K13" s="92">
        <v>3</v>
      </c>
      <c r="L13" s="90">
        <v>28</v>
      </c>
      <c r="M13" s="90">
        <v>7721</v>
      </c>
      <c r="N13" s="90">
        <v>2841</v>
      </c>
      <c r="O13" s="90">
        <v>263</v>
      </c>
      <c r="P13" s="90">
        <v>4</v>
      </c>
      <c r="Q13" s="93">
        <v>10860</v>
      </c>
      <c r="R13" s="89">
        <f t="shared" si="1"/>
        <v>4</v>
      </c>
      <c r="S13" s="90">
        <f t="shared" si="0"/>
        <v>56</v>
      </c>
      <c r="T13" s="90">
        <f t="shared" si="0"/>
        <v>14894</v>
      </c>
      <c r="U13" s="90">
        <f t="shared" si="0"/>
        <v>5657</v>
      </c>
      <c r="V13" s="90">
        <f t="shared" si="0"/>
        <v>524</v>
      </c>
      <c r="W13" s="90">
        <f t="shared" si="0"/>
        <v>18</v>
      </c>
      <c r="X13" s="91">
        <f t="shared" si="2"/>
        <v>21153</v>
      </c>
    </row>
    <row r="14" spans="1:24" ht="14.25">
      <c r="A14" s="86" t="s">
        <v>64</v>
      </c>
      <c r="B14" s="77" t="s">
        <v>65</v>
      </c>
      <c r="C14" s="83" t="s">
        <v>65</v>
      </c>
      <c r="D14" s="89">
        <v>0</v>
      </c>
      <c r="E14" s="90">
        <v>103</v>
      </c>
      <c r="F14" s="90">
        <v>9405</v>
      </c>
      <c r="G14" s="90">
        <v>1907</v>
      </c>
      <c r="H14" s="90">
        <v>207</v>
      </c>
      <c r="I14" s="90">
        <v>13</v>
      </c>
      <c r="J14" s="91">
        <v>11635</v>
      </c>
      <c r="K14" s="92">
        <v>1</v>
      </c>
      <c r="L14" s="90">
        <v>107</v>
      </c>
      <c r="M14" s="90">
        <v>9535</v>
      </c>
      <c r="N14" s="90">
        <v>1580</v>
      </c>
      <c r="O14" s="90">
        <v>181</v>
      </c>
      <c r="P14" s="90">
        <v>9</v>
      </c>
      <c r="Q14" s="93">
        <v>11413</v>
      </c>
      <c r="R14" s="89">
        <f t="shared" si="1"/>
        <v>1</v>
      </c>
      <c r="S14" s="90">
        <f t="shared" si="0"/>
        <v>210</v>
      </c>
      <c r="T14" s="90">
        <f t="shared" si="0"/>
        <v>18940</v>
      </c>
      <c r="U14" s="90">
        <f t="shared" si="0"/>
        <v>3487</v>
      </c>
      <c r="V14" s="90">
        <f t="shared" si="0"/>
        <v>388</v>
      </c>
      <c r="W14" s="90">
        <f t="shared" si="0"/>
        <v>22</v>
      </c>
      <c r="X14" s="91">
        <f t="shared" si="2"/>
        <v>23048</v>
      </c>
    </row>
    <row r="15" spans="1:24" ht="14.25">
      <c r="A15" s="86" t="s">
        <v>65</v>
      </c>
      <c r="B15" s="77" t="s">
        <v>64</v>
      </c>
      <c r="C15" s="83" t="s">
        <v>65</v>
      </c>
      <c r="D15" s="89">
        <v>0</v>
      </c>
      <c r="E15" s="90">
        <v>31</v>
      </c>
      <c r="F15" s="90">
        <v>9094</v>
      </c>
      <c r="G15" s="90">
        <v>2633</v>
      </c>
      <c r="H15" s="90">
        <v>202</v>
      </c>
      <c r="I15" s="90">
        <v>7</v>
      </c>
      <c r="J15" s="91">
        <v>11967</v>
      </c>
      <c r="K15" s="92">
        <v>0</v>
      </c>
      <c r="L15" s="90">
        <v>35</v>
      </c>
      <c r="M15" s="90">
        <v>9455</v>
      </c>
      <c r="N15" s="90">
        <v>2419</v>
      </c>
      <c r="O15" s="90">
        <v>167</v>
      </c>
      <c r="P15" s="90">
        <v>7</v>
      </c>
      <c r="Q15" s="93">
        <v>12083</v>
      </c>
      <c r="R15" s="89">
        <f t="shared" si="1"/>
        <v>0</v>
      </c>
      <c r="S15" s="90">
        <f t="shared" si="0"/>
        <v>66</v>
      </c>
      <c r="T15" s="90">
        <f t="shared" si="0"/>
        <v>18549</v>
      </c>
      <c r="U15" s="90">
        <f t="shared" si="0"/>
        <v>5052</v>
      </c>
      <c r="V15" s="90">
        <f t="shared" si="0"/>
        <v>369</v>
      </c>
      <c r="W15" s="90">
        <f t="shared" si="0"/>
        <v>14</v>
      </c>
      <c r="X15" s="91">
        <f t="shared" si="2"/>
        <v>24050</v>
      </c>
    </row>
    <row r="16" spans="1:24" ht="14.25">
      <c r="A16" s="86" t="s">
        <v>65</v>
      </c>
      <c r="B16" s="77" t="s">
        <v>65</v>
      </c>
      <c r="C16" s="83" t="s">
        <v>64</v>
      </c>
      <c r="D16" s="89">
        <v>2</v>
      </c>
      <c r="E16" s="90">
        <v>142</v>
      </c>
      <c r="F16" s="90">
        <v>16389</v>
      </c>
      <c r="G16" s="90">
        <v>2871</v>
      </c>
      <c r="H16" s="90">
        <v>161</v>
      </c>
      <c r="I16" s="90">
        <v>8</v>
      </c>
      <c r="J16" s="91">
        <v>19573</v>
      </c>
      <c r="K16" s="92">
        <v>1</v>
      </c>
      <c r="L16" s="90">
        <v>157</v>
      </c>
      <c r="M16" s="90">
        <v>16533</v>
      </c>
      <c r="N16" s="90">
        <v>2679</v>
      </c>
      <c r="O16" s="90">
        <v>132</v>
      </c>
      <c r="P16" s="90">
        <v>1</v>
      </c>
      <c r="Q16" s="93">
        <v>19503</v>
      </c>
      <c r="R16" s="89">
        <f t="shared" si="1"/>
        <v>3</v>
      </c>
      <c r="S16" s="90">
        <f t="shared" si="0"/>
        <v>299</v>
      </c>
      <c r="T16" s="90">
        <f t="shared" si="0"/>
        <v>32922</v>
      </c>
      <c r="U16" s="90">
        <f t="shared" si="0"/>
        <v>5550</v>
      </c>
      <c r="V16" s="90">
        <f t="shared" si="0"/>
        <v>293</v>
      </c>
      <c r="W16" s="90">
        <f t="shared" si="0"/>
        <v>9</v>
      </c>
      <c r="X16" s="91">
        <f t="shared" si="2"/>
        <v>39076</v>
      </c>
    </row>
    <row r="17" spans="1:24" ht="14.25">
      <c r="A17" s="86" t="s">
        <v>65</v>
      </c>
      <c r="B17" s="77" t="s">
        <v>65</v>
      </c>
      <c r="C17" s="83" t="s">
        <v>65</v>
      </c>
      <c r="D17" s="89">
        <v>17</v>
      </c>
      <c r="E17" s="90">
        <v>1861</v>
      </c>
      <c r="F17" s="90">
        <v>115580</v>
      </c>
      <c r="G17" s="90">
        <v>7759</v>
      </c>
      <c r="H17" s="90">
        <v>212</v>
      </c>
      <c r="I17" s="90">
        <v>6</v>
      </c>
      <c r="J17" s="91">
        <v>125435</v>
      </c>
      <c r="K17" s="92">
        <v>14</v>
      </c>
      <c r="L17" s="90">
        <v>1783</v>
      </c>
      <c r="M17" s="90">
        <v>113383</v>
      </c>
      <c r="N17" s="90">
        <v>6118</v>
      </c>
      <c r="O17" s="90">
        <v>173</v>
      </c>
      <c r="P17" s="90">
        <v>4</v>
      </c>
      <c r="Q17" s="93">
        <v>121475</v>
      </c>
      <c r="R17" s="89">
        <f t="shared" si="1"/>
        <v>31</v>
      </c>
      <c r="S17" s="90">
        <f t="shared" si="0"/>
        <v>3644</v>
      </c>
      <c r="T17" s="90">
        <f t="shared" si="0"/>
        <v>228963</v>
      </c>
      <c r="U17" s="90">
        <f t="shared" si="0"/>
        <v>13877</v>
      </c>
      <c r="V17" s="90">
        <f t="shared" si="0"/>
        <v>385</v>
      </c>
      <c r="W17" s="90">
        <f t="shared" si="0"/>
        <v>10</v>
      </c>
      <c r="X17" s="91">
        <f t="shared" si="2"/>
        <v>246910</v>
      </c>
    </row>
    <row r="18" spans="3:24" s="27" customFormat="1" ht="14.25">
      <c r="C18" s="99" t="s">
        <v>0</v>
      </c>
      <c r="D18" s="94">
        <f>SUM(D10:D17)</f>
        <v>37</v>
      </c>
      <c r="E18" s="95">
        <f aca="true" t="shared" si="3" ref="E18:X18">SUM(E10:E17)</f>
        <v>2244</v>
      </c>
      <c r="F18" s="95">
        <f t="shared" si="3"/>
        <v>174853</v>
      </c>
      <c r="G18" s="95">
        <f t="shared" si="3"/>
        <v>25767</v>
      </c>
      <c r="H18" s="95">
        <f t="shared" si="3"/>
        <v>2404</v>
      </c>
      <c r="I18" s="95">
        <f t="shared" si="3"/>
        <v>183</v>
      </c>
      <c r="J18" s="96">
        <f t="shared" si="3"/>
        <v>205488</v>
      </c>
      <c r="K18" s="97">
        <f>SUM(K10:K17)</f>
        <v>33</v>
      </c>
      <c r="L18" s="95">
        <f t="shared" si="3"/>
        <v>2185</v>
      </c>
      <c r="M18" s="95">
        <f t="shared" si="3"/>
        <v>175088</v>
      </c>
      <c r="N18" s="95">
        <f t="shared" si="3"/>
        <v>22726</v>
      </c>
      <c r="O18" s="95">
        <f t="shared" si="3"/>
        <v>2125</v>
      </c>
      <c r="P18" s="95">
        <f t="shared" si="3"/>
        <v>123</v>
      </c>
      <c r="Q18" s="98">
        <f t="shared" si="3"/>
        <v>202280</v>
      </c>
      <c r="R18" s="94">
        <f t="shared" si="3"/>
        <v>70</v>
      </c>
      <c r="S18" s="95">
        <f t="shared" si="3"/>
        <v>4429</v>
      </c>
      <c r="T18" s="95">
        <f t="shared" si="3"/>
        <v>349941</v>
      </c>
      <c r="U18" s="95">
        <f t="shared" si="3"/>
        <v>48493</v>
      </c>
      <c r="V18" s="95">
        <f t="shared" si="3"/>
        <v>4529</v>
      </c>
      <c r="W18" s="95">
        <f t="shared" si="3"/>
        <v>306</v>
      </c>
      <c r="X18" s="96">
        <f t="shared" si="3"/>
        <v>407768</v>
      </c>
    </row>
    <row r="21" spans="1:24" ht="14.25">
      <c r="A21" s="202" t="s">
        <v>22</v>
      </c>
      <c r="B21" s="202"/>
      <c r="C21" s="202"/>
      <c r="D21" s="202"/>
      <c r="E21" s="202"/>
      <c r="F21" s="202"/>
      <c r="G21" s="202"/>
      <c r="H21" s="202"/>
      <c r="I21" s="202"/>
      <c r="J21" s="202"/>
      <c r="K21" s="202"/>
      <c r="L21" s="202"/>
      <c r="M21" s="202"/>
      <c r="N21" s="202"/>
      <c r="O21" s="202"/>
      <c r="P21" s="202"/>
      <c r="Q21" s="202"/>
      <c r="R21" s="202"/>
      <c r="S21" s="202"/>
      <c r="T21" s="202"/>
      <c r="U21" s="202"/>
      <c r="V21" s="202"/>
      <c r="W21" s="202"/>
      <c r="X21" s="202"/>
    </row>
    <row r="22" spans="1:24" s="198" customFormat="1" ht="14.25">
      <c r="A22" s="206" t="s">
        <v>88</v>
      </c>
      <c r="B22" s="206"/>
      <c r="C22" s="206"/>
      <c r="D22" s="206"/>
      <c r="E22" s="206"/>
      <c r="F22" s="206"/>
      <c r="G22" s="206"/>
      <c r="H22" s="206"/>
      <c r="I22" s="206"/>
      <c r="J22" s="206"/>
      <c r="K22" s="206"/>
      <c r="L22" s="206"/>
      <c r="M22" s="206"/>
      <c r="N22" s="206"/>
      <c r="O22" s="206"/>
      <c r="P22" s="206"/>
      <c r="Q22" s="206"/>
      <c r="R22" s="206"/>
      <c r="S22" s="206"/>
      <c r="T22" s="206"/>
      <c r="U22" s="206"/>
      <c r="V22" s="206"/>
      <c r="W22" s="206"/>
      <c r="X22" s="206"/>
    </row>
    <row r="23" spans="1:24" ht="6.7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row>
    <row r="24" spans="1:24" ht="14.25">
      <c r="A24" s="214" t="s">
        <v>91</v>
      </c>
      <c r="B24" s="214"/>
      <c r="C24" s="214"/>
      <c r="D24" s="214"/>
      <c r="E24" s="214"/>
      <c r="F24" s="214"/>
      <c r="G24" s="214"/>
      <c r="H24" s="214"/>
      <c r="I24" s="214"/>
      <c r="J24" s="214"/>
      <c r="K24" s="214"/>
      <c r="L24" s="214"/>
      <c r="M24" s="214"/>
      <c r="N24" s="214"/>
      <c r="O24" s="214"/>
      <c r="P24" s="214"/>
      <c r="Q24" s="214"/>
      <c r="R24" s="214"/>
      <c r="S24" s="214"/>
      <c r="T24" s="214"/>
      <c r="U24" s="214"/>
      <c r="V24" s="214"/>
      <c r="W24" s="214"/>
      <c r="X24" s="214"/>
    </row>
    <row r="25" ht="6.75" customHeight="1" thickBot="1"/>
    <row r="26" spans="1:24" ht="15" thickTop="1">
      <c r="A26" s="215" t="s">
        <v>51</v>
      </c>
      <c r="B26" s="215"/>
      <c r="C26" s="216"/>
      <c r="D26" s="221" t="s">
        <v>1</v>
      </c>
      <c r="E26" s="221"/>
      <c r="F26" s="221"/>
      <c r="G26" s="221"/>
      <c r="H26" s="221"/>
      <c r="I26" s="221"/>
      <c r="J26" s="221"/>
      <c r="K26" s="222" t="s">
        <v>2</v>
      </c>
      <c r="L26" s="221"/>
      <c r="M26" s="221"/>
      <c r="N26" s="221"/>
      <c r="O26" s="221"/>
      <c r="P26" s="221"/>
      <c r="Q26" s="223"/>
      <c r="R26" s="222" t="s">
        <v>0</v>
      </c>
      <c r="S26" s="221"/>
      <c r="T26" s="221"/>
      <c r="U26" s="221"/>
      <c r="V26" s="221"/>
      <c r="W26" s="221"/>
      <c r="X26" s="221"/>
    </row>
    <row r="27" spans="1:24" ht="42.75">
      <c r="A27" s="84" t="s">
        <v>42</v>
      </c>
      <c r="B27" s="48" t="s">
        <v>66</v>
      </c>
      <c r="C27" s="81" t="s">
        <v>41</v>
      </c>
      <c r="D27" s="217" t="s">
        <v>48</v>
      </c>
      <c r="E27" s="218"/>
      <c r="F27" s="76" t="s">
        <v>47</v>
      </c>
      <c r="G27" s="219" t="s">
        <v>46</v>
      </c>
      <c r="H27" s="217"/>
      <c r="I27" s="218"/>
      <c r="J27" s="87" t="s">
        <v>0</v>
      </c>
      <c r="K27" s="220" t="s">
        <v>48</v>
      </c>
      <c r="L27" s="218"/>
      <c r="M27" s="76" t="s">
        <v>47</v>
      </c>
      <c r="N27" s="219" t="s">
        <v>46</v>
      </c>
      <c r="O27" s="217"/>
      <c r="P27" s="218"/>
      <c r="Q27" s="88" t="s">
        <v>0</v>
      </c>
      <c r="R27" s="220" t="s">
        <v>48</v>
      </c>
      <c r="S27" s="218"/>
      <c r="T27" s="76" t="s">
        <v>47</v>
      </c>
      <c r="U27" s="219" t="s">
        <v>46</v>
      </c>
      <c r="V27" s="217"/>
      <c r="W27" s="218"/>
      <c r="X27" s="87" t="s">
        <v>0</v>
      </c>
    </row>
    <row r="28" spans="1:24" ht="14.25">
      <c r="A28" s="85"/>
      <c r="B28" s="47"/>
      <c r="C28" s="82" t="s">
        <v>52</v>
      </c>
      <c r="D28" s="78" t="s">
        <v>53</v>
      </c>
      <c r="E28" s="50">
        <v>1</v>
      </c>
      <c r="F28" s="50">
        <v>0</v>
      </c>
      <c r="G28" s="50">
        <v>1</v>
      </c>
      <c r="H28" s="50">
        <v>2</v>
      </c>
      <c r="I28" s="50" t="s">
        <v>18</v>
      </c>
      <c r="J28" s="75"/>
      <c r="K28" s="80" t="s">
        <v>53</v>
      </c>
      <c r="L28" s="50">
        <v>1</v>
      </c>
      <c r="M28" s="50">
        <v>0</v>
      </c>
      <c r="N28" s="50">
        <v>1</v>
      </c>
      <c r="O28" s="50">
        <v>2</v>
      </c>
      <c r="P28" s="50" t="s">
        <v>18</v>
      </c>
      <c r="Q28" s="79"/>
      <c r="R28" s="80" t="s">
        <v>53</v>
      </c>
      <c r="S28" s="50">
        <v>1</v>
      </c>
      <c r="T28" s="50">
        <v>0</v>
      </c>
      <c r="U28" s="50">
        <v>1</v>
      </c>
      <c r="V28" s="50">
        <v>2</v>
      </c>
      <c r="W28" s="50" t="s">
        <v>18</v>
      </c>
      <c r="X28" s="75"/>
    </row>
    <row r="29" spans="1:24" ht="14.25">
      <c r="A29" s="86" t="s">
        <v>64</v>
      </c>
      <c r="B29" s="77" t="s">
        <v>64</v>
      </c>
      <c r="C29" s="83" t="s">
        <v>64</v>
      </c>
      <c r="D29" s="131">
        <f aca="true" t="shared" si="4" ref="D29:J29">D10/$J10*100</f>
        <v>0.055573197840584315</v>
      </c>
      <c r="E29" s="132">
        <f t="shared" si="4"/>
        <v>0.1984757065735154</v>
      </c>
      <c r="F29" s="133">
        <f t="shared" si="4"/>
        <v>63.32168942521436</v>
      </c>
      <c r="G29" s="133">
        <f t="shared" si="4"/>
        <v>30.700222292791363</v>
      </c>
      <c r="H29" s="133">
        <f t="shared" si="4"/>
        <v>5.3747221340107965</v>
      </c>
      <c r="I29" s="134">
        <f t="shared" si="4"/>
        <v>0.3493172435693871</v>
      </c>
      <c r="J29" s="131">
        <f t="shared" si="4"/>
        <v>100</v>
      </c>
      <c r="K29" s="140">
        <f aca="true" t="shared" si="5" ref="K29:Q29">K10/$Q10*100</f>
        <v>0.031077616346826202</v>
      </c>
      <c r="L29" s="133">
        <f t="shared" si="5"/>
        <v>0.2175433144277834</v>
      </c>
      <c r="M29" s="133">
        <f t="shared" si="5"/>
        <v>66.87903037836998</v>
      </c>
      <c r="N29" s="133">
        <f t="shared" si="5"/>
        <v>27.620231528241785</v>
      </c>
      <c r="O29" s="133">
        <f t="shared" si="5"/>
        <v>4.9879574236656055</v>
      </c>
      <c r="P29" s="133">
        <f t="shared" si="5"/>
        <v>0.2641597389480227</v>
      </c>
      <c r="Q29" s="141">
        <f t="shared" si="5"/>
        <v>100</v>
      </c>
      <c r="R29" s="142">
        <f aca="true" t="shared" si="6" ref="R29:X29">R10/$X10*100</f>
        <v>0.04319315192209526</v>
      </c>
      <c r="S29" s="133">
        <f t="shared" si="6"/>
        <v>0.20811245926100447</v>
      </c>
      <c r="T29" s="133">
        <f t="shared" si="6"/>
        <v>65.11956649782071</v>
      </c>
      <c r="U29" s="133">
        <f t="shared" si="6"/>
        <v>29.143597596890093</v>
      </c>
      <c r="V29" s="133">
        <f t="shared" si="6"/>
        <v>5.179251580476695</v>
      </c>
      <c r="W29" s="133">
        <f t="shared" si="6"/>
        <v>0.3062787136294028</v>
      </c>
      <c r="X29" s="132">
        <f t="shared" si="6"/>
        <v>100</v>
      </c>
    </row>
    <row r="30" spans="1:24" ht="14.25">
      <c r="A30" s="86" t="s">
        <v>64</v>
      </c>
      <c r="B30" s="77" t="s">
        <v>64</v>
      </c>
      <c r="C30" s="83" t="s">
        <v>65</v>
      </c>
      <c r="D30" s="131">
        <f aca="true" t="shared" si="7" ref="D30:J30">D11/$J11*100</f>
        <v>0.12547051442910914</v>
      </c>
      <c r="E30" s="132">
        <f t="shared" si="7"/>
        <v>0.2927645336679214</v>
      </c>
      <c r="F30" s="133">
        <f t="shared" si="7"/>
        <v>57.67461313258051</v>
      </c>
      <c r="G30" s="133">
        <f t="shared" si="7"/>
        <v>34.016450578558484</v>
      </c>
      <c r="H30" s="133">
        <f t="shared" si="7"/>
        <v>6.775407779171895</v>
      </c>
      <c r="I30" s="134">
        <f t="shared" si="7"/>
        <v>1.1152934615920813</v>
      </c>
      <c r="J30" s="131">
        <f t="shared" si="7"/>
        <v>100</v>
      </c>
      <c r="K30" s="142">
        <f aca="true" t="shared" si="8" ref="K30:Q30">K11/$Q11*100</f>
        <v>0.11315417256011315</v>
      </c>
      <c r="L30" s="133">
        <f t="shared" si="8"/>
        <v>0.31117397454031115</v>
      </c>
      <c r="M30" s="133">
        <f t="shared" si="8"/>
        <v>61.86704384724187</v>
      </c>
      <c r="N30" s="133">
        <f t="shared" si="8"/>
        <v>30.834512022630832</v>
      </c>
      <c r="O30" s="133">
        <f t="shared" si="8"/>
        <v>6.011315417256012</v>
      </c>
      <c r="P30" s="133">
        <f t="shared" si="8"/>
        <v>0.8628005657708628</v>
      </c>
      <c r="Q30" s="143">
        <f t="shared" si="8"/>
        <v>100</v>
      </c>
      <c r="R30" s="142">
        <f aca="true" t="shared" si="9" ref="R30:X30">R11/$X11*100</f>
        <v>0.11935687706241664</v>
      </c>
      <c r="S30" s="133">
        <f t="shared" si="9"/>
        <v>0.30190268904023027</v>
      </c>
      <c r="T30" s="133">
        <f t="shared" si="9"/>
        <v>59.75566945166047</v>
      </c>
      <c r="U30" s="133">
        <f t="shared" si="9"/>
        <v>32.43698658990381</v>
      </c>
      <c r="V30" s="133">
        <f t="shared" si="9"/>
        <v>6.396124411991856</v>
      </c>
      <c r="W30" s="133">
        <f t="shared" si="9"/>
        <v>0.9899599803412203</v>
      </c>
      <c r="X30" s="132">
        <f t="shared" si="9"/>
        <v>100</v>
      </c>
    </row>
    <row r="31" spans="1:24" ht="14.25">
      <c r="A31" s="86" t="s">
        <v>64</v>
      </c>
      <c r="B31" s="77" t="s">
        <v>65</v>
      </c>
      <c r="C31" s="83" t="s">
        <v>64</v>
      </c>
      <c r="D31" s="131">
        <f aca="true" t="shared" si="10" ref="D31:J31">D12/$J12*100</f>
        <v>0.014671361502347418</v>
      </c>
      <c r="E31" s="132">
        <f t="shared" si="10"/>
        <v>0.48415492957746475</v>
      </c>
      <c r="F31" s="133">
        <f t="shared" si="10"/>
        <v>74.80927230046949</v>
      </c>
      <c r="G31" s="133">
        <f t="shared" si="10"/>
        <v>21.625586854460092</v>
      </c>
      <c r="H31" s="133">
        <f t="shared" si="10"/>
        <v>2.9049295774647885</v>
      </c>
      <c r="I31" s="134">
        <f t="shared" si="10"/>
        <v>0.1613849765258216</v>
      </c>
      <c r="J31" s="131">
        <f t="shared" si="10"/>
        <v>100</v>
      </c>
      <c r="K31" s="142">
        <f aca="true" t="shared" si="11" ref="K31:Q31">K12/$Q12*100</f>
        <v>0.028551034975017847</v>
      </c>
      <c r="L31" s="133">
        <f t="shared" si="11"/>
        <v>0.35688793718772305</v>
      </c>
      <c r="M31" s="133">
        <f t="shared" si="11"/>
        <v>78.21556031406138</v>
      </c>
      <c r="N31" s="133">
        <f t="shared" si="11"/>
        <v>19.329050678087082</v>
      </c>
      <c r="O31" s="133">
        <f t="shared" si="11"/>
        <v>2.027123483226267</v>
      </c>
      <c r="P31" s="133">
        <f t="shared" si="11"/>
        <v>0.042826552462526764</v>
      </c>
      <c r="Q31" s="143">
        <f t="shared" si="11"/>
        <v>100</v>
      </c>
      <c r="R31" s="142">
        <f aca="true" t="shared" si="12" ref="R31:X31">R12/$X12*100</f>
        <v>0.021706099413935316</v>
      </c>
      <c r="S31" s="133">
        <f t="shared" si="12"/>
        <v>0.4196512553360828</v>
      </c>
      <c r="T31" s="133">
        <f t="shared" si="12"/>
        <v>76.53570653353592</v>
      </c>
      <c r="U31" s="133">
        <f t="shared" si="12"/>
        <v>20.46161638086969</v>
      </c>
      <c r="V31" s="133">
        <f t="shared" si="12"/>
        <v>2.4600246002460024</v>
      </c>
      <c r="W31" s="133">
        <f t="shared" si="12"/>
        <v>0.10129513059836481</v>
      </c>
      <c r="X31" s="132">
        <f t="shared" si="12"/>
        <v>100</v>
      </c>
    </row>
    <row r="32" spans="1:24" ht="14.25">
      <c r="A32" s="86" t="s">
        <v>65</v>
      </c>
      <c r="B32" s="77" t="s">
        <v>64</v>
      </c>
      <c r="C32" s="83" t="s">
        <v>64</v>
      </c>
      <c r="D32" s="131">
        <f aca="true" t="shared" si="13" ref="D32:J32">D13/$J13*100</f>
        <v>0.00971534052268532</v>
      </c>
      <c r="E32" s="132">
        <f t="shared" si="13"/>
        <v>0.272029534635189</v>
      </c>
      <c r="F32" s="133">
        <f t="shared" si="13"/>
        <v>69.6881375692218</v>
      </c>
      <c r="G32" s="133">
        <f t="shared" si="13"/>
        <v>27.35839891188186</v>
      </c>
      <c r="H32" s="133">
        <f t="shared" si="13"/>
        <v>2.5357038764208686</v>
      </c>
      <c r="I32" s="134">
        <f t="shared" si="13"/>
        <v>0.1360147673175945</v>
      </c>
      <c r="J32" s="131">
        <f t="shared" si="13"/>
        <v>100</v>
      </c>
      <c r="K32" s="142">
        <f aca="true" t="shared" si="14" ref="K32:Q32">K13/$Q13*100</f>
        <v>0.027624309392265196</v>
      </c>
      <c r="L32" s="133">
        <f t="shared" si="14"/>
        <v>0.2578268876611418</v>
      </c>
      <c r="M32" s="133">
        <f t="shared" si="14"/>
        <v>71.09576427255986</v>
      </c>
      <c r="N32" s="133">
        <f t="shared" si="14"/>
        <v>26.160220994475136</v>
      </c>
      <c r="O32" s="133">
        <f t="shared" si="14"/>
        <v>2.421731123388582</v>
      </c>
      <c r="P32" s="133">
        <f t="shared" si="14"/>
        <v>0.036832412523020254</v>
      </c>
      <c r="Q32" s="143">
        <f t="shared" si="14"/>
        <v>100</v>
      </c>
      <c r="R32" s="142">
        <f aca="true" t="shared" si="15" ref="R32:X32">R13/$X13*100</f>
        <v>0.018909847302983028</v>
      </c>
      <c r="S32" s="133">
        <f t="shared" si="15"/>
        <v>0.26473786224176243</v>
      </c>
      <c r="T32" s="133">
        <f t="shared" si="15"/>
        <v>70.41081643265731</v>
      </c>
      <c r="U32" s="133">
        <f t="shared" si="15"/>
        <v>26.743251548243745</v>
      </c>
      <c r="V32" s="133">
        <f t="shared" si="15"/>
        <v>2.4771899966907767</v>
      </c>
      <c r="W32" s="133">
        <f t="shared" si="15"/>
        <v>0.08509431286342363</v>
      </c>
      <c r="X32" s="132">
        <f t="shared" si="15"/>
        <v>100</v>
      </c>
    </row>
    <row r="33" spans="1:24" ht="14.25">
      <c r="A33" s="86" t="s">
        <v>64</v>
      </c>
      <c r="B33" s="77" t="s">
        <v>65</v>
      </c>
      <c r="C33" s="83" t="s">
        <v>65</v>
      </c>
      <c r="D33" s="131">
        <f aca="true" t="shared" si="16" ref="D33:J33">D14/$J14*100</f>
        <v>0</v>
      </c>
      <c r="E33" s="132">
        <f t="shared" si="16"/>
        <v>0.8852599914052428</v>
      </c>
      <c r="F33" s="133">
        <f t="shared" si="16"/>
        <v>80.83369144821658</v>
      </c>
      <c r="G33" s="133">
        <f t="shared" si="16"/>
        <v>16.390201976794156</v>
      </c>
      <c r="H33" s="133">
        <f t="shared" si="16"/>
        <v>1.7791147400085947</v>
      </c>
      <c r="I33" s="134">
        <f t="shared" si="16"/>
        <v>0.11173184357541899</v>
      </c>
      <c r="J33" s="131">
        <f t="shared" si="16"/>
        <v>100</v>
      </c>
      <c r="K33" s="142">
        <f aca="true" t="shared" si="17" ref="K33:Q33">K14/$Q14*100</f>
        <v>0.008761938140716727</v>
      </c>
      <c r="L33" s="133">
        <f t="shared" si="17"/>
        <v>0.9375273810566899</v>
      </c>
      <c r="M33" s="133">
        <f t="shared" si="17"/>
        <v>83.54508017173399</v>
      </c>
      <c r="N33" s="133">
        <f t="shared" si="17"/>
        <v>13.84386226233243</v>
      </c>
      <c r="O33" s="133">
        <f t="shared" si="17"/>
        <v>1.5859108034697276</v>
      </c>
      <c r="P33" s="133">
        <f t="shared" si="17"/>
        <v>0.07885744326645054</v>
      </c>
      <c r="Q33" s="143">
        <f t="shared" si="17"/>
        <v>100</v>
      </c>
      <c r="R33" s="142">
        <f aca="true" t="shared" si="18" ref="R33:X33">R14/$X14*100</f>
        <v>0.0043387712599791736</v>
      </c>
      <c r="S33" s="133">
        <f t="shared" si="18"/>
        <v>0.9111419645956265</v>
      </c>
      <c r="T33" s="133">
        <f t="shared" si="18"/>
        <v>82.17632766400556</v>
      </c>
      <c r="U33" s="133">
        <f t="shared" si="18"/>
        <v>15.129295383547378</v>
      </c>
      <c r="V33" s="133">
        <f t="shared" si="18"/>
        <v>1.6834432488719193</v>
      </c>
      <c r="W33" s="133">
        <f t="shared" si="18"/>
        <v>0.09545296771954183</v>
      </c>
      <c r="X33" s="132">
        <f t="shared" si="18"/>
        <v>100</v>
      </c>
    </row>
    <row r="34" spans="1:24" ht="14.25">
      <c r="A34" s="86" t="s">
        <v>65</v>
      </c>
      <c r="B34" s="77" t="s">
        <v>64</v>
      </c>
      <c r="C34" s="83" t="s">
        <v>65</v>
      </c>
      <c r="D34" s="131">
        <f aca="true" t="shared" si="19" ref="D34:J34">D15/$J15*100</f>
        <v>0</v>
      </c>
      <c r="E34" s="132">
        <f t="shared" si="19"/>
        <v>0.25904570903317453</v>
      </c>
      <c r="F34" s="133">
        <f t="shared" si="19"/>
        <v>75.99231219186096</v>
      </c>
      <c r="G34" s="133">
        <f t="shared" si="19"/>
        <v>22.0021726414306</v>
      </c>
      <c r="H34" s="133">
        <f t="shared" si="19"/>
        <v>1.687975265312944</v>
      </c>
      <c r="I34" s="134">
        <f t="shared" si="19"/>
        <v>0.058494192362329736</v>
      </c>
      <c r="J34" s="131">
        <f t="shared" si="19"/>
        <v>100</v>
      </c>
      <c r="K34" s="142">
        <f aca="true" t="shared" si="20" ref="K34:Q34">K15/$Q15*100</f>
        <v>0</v>
      </c>
      <c r="L34" s="133">
        <f t="shared" si="20"/>
        <v>0.2896631631217413</v>
      </c>
      <c r="M34" s="133">
        <f t="shared" si="20"/>
        <v>78.25043449474468</v>
      </c>
      <c r="N34" s="133">
        <f t="shared" si="20"/>
        <v>20.01986261689978</v>
      </c>
      <c r="O34" s="133">
        <f t="shared" si="20"/>
        <v>1.3821070926094514</v>
      </c>
      <c r="P34" s="133">
        <f t="shared" si="20"/>
        <v>0.05793263262434825</v>
      </c>
      <c r="Q34" s="143">
        <f t="shared" si="20"/>
        <v>100</v>
      </c>
      <c r="R34" s="142">
        <f aca="true" t="shared" si="21" ref="R34:X34">R15/$X15*100</f>
        <v>0</v>
      </c>
      <c r="S34" s="133">
        <f t="shared" si="21"/>
        <v>0.27442827442827444</v>
      </c>
      <c r="T34" s="133">
        <f t="shared" si="21"/>
        <v>77.12681912681913</v>
      </c>
      <c r="U34" s="133">
        <f t="shared" si="21"/>
        <v>21.006237006237004</v>
      </c>
      <c r="V34" s="133">
        <f t="shared" si="21"/>
        <v>1.5343035343035343</v>
      </c>
      <c r="W34" s="133">
        <f t="shared" si="21"/>
        <v>0.05821205821205821</v>
      </c>
      <c r="X34" s="132">
        <f t="shared" si="21"/>
        <v>100</v>
      </c>
    </row>
    <row r="35" spans="1:24" ht="14.25">
      <c r="A35" s="86" t="s">
        <v>65</v>
      </c>
      <c r="B35" s="77" t="s">
        <v>65</v>
      </c>
      <c r="C35" s="83" t="s">
        <v>64</v>
      </c>
      <c r="D35" s="131">
        <f aca="true" t="shared" si="22" ref="D35:J35">D16/$J16*100</f>
        <v>0.010218157666172789</v>
      </c>
      <c r="E35" s="132">
        <f t="shared" si="22"/>
        <v>0.725489194298268</v>
      </c>
      <c r="F35" s="133">
        <f t="shared" si="22"/>
        <v>83.73269299545292</v>
      </c>
      <c r="G35" s="133">
        <f t="shared" si="22"/>
        <v>14.668165329791039</v>
      </c>
      <c r="H35" s="133">
        <f t="shared" si="22"/>
        <v>0.8225616921269095</v>
      </c>
      <c r="I35" s="134">
        <f t="shared" si="22"/>
        <v>0.040872630664691156</v>
      </c>
      <c r="J35" s="131">
        <f t="shared" si="22"/>
        <v>100</v>
      </c>
      <c r="K35" s="142">
        <f aca="true" t="shared" si="23" ref="K35:Q35">K16/$Q16*100</f>
        <v>0.005127416294928986</v>
      </c>
      <c r="L35" s="133">
        <f t="shared" si="23"/>
        <v>0.8050043583038506</v>
      </c>
      <c r="M35" s="133">
        <f t="shared" si="23"/>
        <v>84.77157360406092</v>
      </c>
      <c r="N35" s="133">
        <f t="shared" si="23"/>
        <v>13.736348254114752</v>
      </c>
      <c r="O35" s="133">
        <f t="shared" si="23"/>
        <v>0.676818950930626</v>
      </c>
      <c r="P35" s="133">
        <f t="shared" si="23"/>
        <v>0.005127416294928986</v>
      </c>
      <c r="Q35" s="143">
        <f t="shared" si="23"/>
        <v>100</v>
      </c>
      <c r="R35" s="142">
        <f aca="true" t="shared" si="24" ref="R35:X35">R16/$X16*100</f>
        <v>0.0076773467089773775</v>
      </c>
      <c r="S35" s="133">
        <f t="shared" si="24"/>
        <v>0.7651755553280787</v>
      </c>
      <c r="T35" s="133">
        <f t="shared" si="24"/>
        <v>84.25120278431774</v>
      </c>
      <c r="U35" s="133">
        <f t="shared" si="24"/>
        <v>14.203091411608149</v>
      </c>
      <c r="V35" s="133">
        <f t="shared" si="24"/>
        <v>0.7498208619101239</v>
      </c>
      <c r="W35" s="133">
        <f t="shared" si="24"/>
        <v>0.02303204012693213</v>
      </c>
      <c r="X35" s="132">
        <f t="shared" si="24"/>
        <v>100</v>
      </c>
    </row>
    <row r="36" spans="1:24" ht="14.25">
      <c r="A36" s="86" t="s">
        <v>65</v>
      </c>
      <c r="B36" s="77" t="s">
        <v>65</v>
      </c>
      <c r="C36" s="83" t="s">
        <v>65</v>
      </c>
      <c r="D36" s="131">
        <f aca="true" t="shared" si="25" ref="D36:J36">D17/$J17*100</f>
        <v>0.013552836130266671</v>
      </c>
      <c r="E36" s="132">
        <f t="shared" si="25"/>
        <v>1.4836369434368397</v>
      </c>
      <c r="F36" s="133">
        <f t="shared" si="25"/>
        <v>92.14334117271893</v>
      </c>
      <c r="G36" s="133">
        <f t="shared" si="25"/>
        <v>6.185673854984653</v>
      </c>
      <c r="H36" s="133">
        <f t="shared" si="25"/>
        <v>0.16901183880097262</v>
      </c>
      <c r="I36" s="134">
        <f t="shared" si="25"/>
        <v>0.004783353928329414</v>
      </c>
      <c r="J36" s="131">
        <f t="shared" si="25"/>
        <v>100</v>
      </c>
      <c r="K36" s="142">
        <f aca="true" t="shared" si="26" ref="K36:Q36">K17/$Q17*100</f>
        <v>0.011525005145091582</v>
      </c>
      <c r="L36" s="133">
        <f t="shared" si="26"/>
        <v>1.4677917266927352</v>
      </c>
      <c r="M36" s="133">
        <f t="shared" si="26"/>
        <v>93.33854702613706</v>
      </c>
      <c r="N36" s="133">
        <f t="shared" si="26"/>
        <v>5.036427248405022</v>
      </c>
      <c r="O36" s="133">
        <f t="shared" si="26"/>
        <v>0.14241613500720313</v>
      </c>
      <c r="P36" s="133">
        <f t="shared" si="26"/>
        <v>0.0032928586128833093</v>
      </c>
      <c r="Q36" s="143">
        <f t="shared" si="26"/>
        <v>100</v>
      </c>
      <c r="R36" s="142">
        <f aca="true" t="shared" si="27" ref="R36:X36">R17/$X17*100</f>
        <v>0.012555182050139727</v>
      </c>
      <c r="S36" s="133">
        <f t="shared" si="27"/>
        <v>1.4758413997002957</v>
      </c>
      <c r="T36" s="133">
        <f t="shared" si="27"/>
        <v>92.73135960471427</v>
      </c>
      <c r="U36" s="133">
        <f t="shared" si="27"/>
        <v>5.620266493864161</v>
      </c>
      <c r="V36" s="133">
        <f t="shared" si="27"/>
        <v>0.15592726094528372</v>
      </c>
      <c r="W36" s="133">
        <f t="shared" si="27"/>
        <v>0.004050058725851525</v>
      </c>
      <c r="X36" s="132">
        <f t="shared" si="27"/>
        <v>100</v>
      </c>
    </row>
    <row r="37" spans="3:24" s="27" customFormat="1" ht="14.25">
      <c r="C37" s="99" t="s">
        <v>0</v>
      </c>
      <c r="D37" s="135">
        <f aca="true" t="shared" si="28" ref="D37:J37">D18/$J18*100</f>
        <v>0.018005917620493653</v>
      </c>
      <c r="E37" s="136">
        <f t="shared" si="28"/>
        <v>1.0920345713618314</v>
      </c>
      <c r="F37" s="137">
        <f t="shared" si="28"/>
        <v>85.09158685665344</v>
      </c>
      <c r="G37" s="137">
        <f t="shared" si="28"/>
        <v>12.539418360196217</v>
      </c>
      <c r="H37" s="137">
        <f t="shared" si="28"/>
        <v>1.169897998909912</v>
      </c>
      <c r="I37" s="138">
        <f t="shared" si="28"/>
        <v>0.08905629525811726</v>
      </c>
      <c r="J37" s="135">
        <f t="shared" si="28"/>
        <v>100</v>
      </c>
      <c r="K37" s="144">
        <f aca="true" t="shared" si="29" ref="K37:Q37">K18/$Q18*100</f>
        <v>0.0163140201700613</v>
      </c>
      <c r="L37" s="137">
        <f t="shared" si="29"/>
        <v>1.0801858809570892</v>
      </c>
      <c r="M37" s="137">
        <f t="shared" si="29"/>
        <v>86.55724737986948</v>
      </c>
      <c r="N37" s="137">
        <f t="shared" si="29"/>
        <v>11.234921890448883</v>
      </c>
      <c r="O37" s="137">
        <f t="shared" si="29"/>
        <v>1.0505240261024322</v>
      </c>
      <c r="P37" s="137">
        <f t="shared" si="29"/>
        <v>0.06080680245204667</v>
      </c>
      <c r="Q37" s="145">
        <f t="shared" si="29"/>
        <v>100</v>
      </c>
      <c r="R37" s="144">
        <f aca="true" t="shared" si="30" ref="R37:X37">R18/$X18*100</f>
        <v>0.01716662415883542</v>
      </c>
      <c r="S37" s="137">
        <f t="shared" si="30"/>
        <v>1.0861568342783152</v>
      </c>
      <c r="T37" s="137">
        <f t="shared" si="30"/>
        <v>85.81865178238606</v>
      </c>
      <c r="U37" s="137">
        <f t="shared" si="30"/>
        <v>11.892301504777226</v>
      </c>
      <c r="V37" s="137">
        <f t="shared" si="30"/>
        <v>1.1106805830766513</v>
      </c>
      <c r="W37" s="137">
        <f t="shared" si="30"/>
        <v>0.07504267132290911</v>
      </c>
      <c r="X37" s="136">
        <f t="shared" si="30"/>
        <v>100</v>
      </c>
    </row>
    <row r="39" spans="4:18" ht="14.25">
      <c r="D39" s="191"/>
      <c r="E39" s="191"/>
      <c r="F39" s="191"/>
      <c r="G39" s="191"/>
      <c r="H39" s="191"/>
      <c r="I39" s="191"/>
      <c r="J39" s="191"/>
      <c r="K39" s="191"/>
      <c r="L39" s="191"/>
      <c r="M39" s="191"/>
      <c r="N39" s="191"/>
      <c r="O39" s="191"/>
      <c r="P39" s="191"/>
      <c r="Q39" s="191"/>
      <c r="R39" s="191"/>
    </row>
    <row r="40" ht="14.25">
      <c r="D40" s="191"/>
    </row>
    <row r="41" ht="14.25">
      <c r="D41" s="191"/>
    </row>
    <row r="42" ht="14.25">
      <c r="D42" s="191"/>
    </row>
  </sheetData>
  <sheetProtection/>
  <mergeCells count="26">
    <mergeCell ref="A3:X3"/>
    <mergeCell ref="A22:X22"/>
    <mergeCell ref="D27:E27"/>
    <mergeCell ref="G27:I27"/>
    <mergeCell ref="R26:X26"/>
    <mergeCell ref="R27:S27"/>
    <mergeCell ref="U27:W27"/>
    <mergeCell ref="K26:Q26"/>
    <mergeCell ref="K27:L27"/>
    <mergeCell ref="N27:P27"/>
    <mergeCell ref="K7:Q7"/>
    <mergeCell ref="R7:X7"/>
    <mergeCell ref="A21:X21"/>
    <mergeCell ref="A26:C26"/>
    <mergeCell ref="D26:J26"/>
    <mergeCell ref="A24:X24"/>
    <mergeCell ref="A5:X5"/>
    <mergeCell ref="A2:X2"/>
    <mergeCell ref="A7:C7"/>
    <mergeCell ref="D8:E8"/>
    <mergeCell ref="G8:I8"/>
    <mergeCell ref="K8:L8"/>
    <mergeCell ref="N8:P8"/>
    <mergeCell ref="R8:S8"/>
    <mergeCell ref="U8:W8"/>
    <mergeCell ref="D7:J7"/>
  </mergeCells>
  <printOptions/>
  <pageMargins left="0.11811023622047245" right="0.11811023622047245" top="0.15748031496062992" bottom="0.15748031496062992" header="0.31496062992125984" footer="0.31496062992125984"/>
  <pageSetup horizontalDpi="600" verticalDpi="600" orientation="landscape" paperSize="9" scale="90" r:id="rId1"/>
  <headerFooter>
    <oddFooter>&amp;R&amp;A</oddFooter>
  </headerFooter>
</worksheet>
</file>

<file path=xl/worksheets/sheet9.xml><?xml version="1.0" encoding="utf-8"?>
<worksheet xmlns="http://schemas.openxmlformats.org/spreadsheetml/2006/main" xmlns:r="http://schemas.openxmlformats.org/officeDocument/2006/relationships">
  <dimension ref="A1:X42"/>
  <sheetViews>
    <sheetView zoomScalePageLayoutView="0" workbookViewId="0" topLeftCell="A1">
      <selection activeCell="A39" sqref="A39"/>
    </sheetView>
  </sheetViews>
  <sheetFormatPr defaultColWidth="9.140625" defaultRowHeight="15"/>
  <cols>
    <col min="1" max="1" width="13.140625" style="2" customWidth="1"/>
    <col min="2" max="2" width="14.28125" style="0" customWidth="1"/>
    <col min="3" max="3" width="14.00390625" style="0" customWidth="1"/>
    <col min="4" max="11" width="10.8515625" style="0" customWidth="1"/>
    <col min="12" max="15" width="10.7109375" style="0" customWidth="1"/>
    <col min="18" max="23" width="10.8515625" style="0" customWidth="1"/>
    <col min="24" max="24" width="9.140625" style="2" customWidth="1"/>
  </cols>
  <sheetData>
    <row r="1" spans="1:10" ht="14.25">
      <c r="A1" s="1" t="s">
        <v>82</v>
      </c>
      <c r="J1" s="2"/>
    </row>
    <row r="2" spans="1:24" ht="14.25">
      <c r="A2" s="202" t="s">
        <v>22</v>
      </c>
      <c r="B2" s="202"/>
      <c r="C2" s="202"/>
      <c r="D2" s="202"/>
      <c r="E2" s="202"/>
      <c r="F2" s="202"/>
      <c r="G2" s="202"/>
      <c r="H2" s="202"/>
      <c r="I2" s="202"/>
      <c r="J2" s="202"/>
      <c r="K2" s="202"/>
      <c r="L2" s="202"/>
      <c r="M2" s="202"/>
      <c r="N2" s="202"/>
      <c r="O2" s="202"/>
      <c r="P2" s="202"/>
      <c r="Q2" s="202"/>
      <c r="R2" s="202"/>
      <c r="S2" s="202"/>
      <c r="T2" s="202"/>
      <c r="U2" s="202"/>
      <c r="V2" s="202"/>
      <c r="W2" s="202"/>
      <c r="X2" s="202"/>
    </row>
    <row r="3" spans="1:24" s="198" customFormat="1" ht="14.25">
      <c r="A3" s="206" t="s">
        <v>88</v>
      </c>
      <c r="B3" s="206"/>
      <c r="C3" s="206"/>
      <c r="D3" s="206"/>
      <c r="E3" s="206"/>
      <c r="F3" s="206"/>
      <c r="G3" s="206"/>
      <c r="H3" s="206"/>
      <c r="I3" s="206"/>
      <c r="J3" s="206"/>
      <c r="K3" s="206"/>
      <c r="L3" s="206"/>
      <c r="M3" s="206"/>
      <c r="N3" s="206"/>
      <c r="O3" s="206"/>
      <c r="P3" s="206"/>
      <c r="Q3" s="206"/>
      <c r="R3" s="206"/>
      <c r="S3" s="206"/>
      <c r="T3" s="206"/>
      <c r="U3" s="206"/>
      <c r="V3" s="206"/>
      <c r="W3" s="206"/>
      <c r="X3" s="206"/>
    </row>
    <row r="4" spans="1:24" ht="6.75" customHeight="1">
      <c r="A4" s="24"/>
      <c r="B4" s="24"/>
      <c r="C4" s="24"/>
      <c r="D4" s="24"/>
      <c r="E4" s="24"/>
      <c r="F4" s="24"/>
      <c r="G4" s="24"/>
      <c r="H4" s="24"/>
      <c r="I4" s="24"/>
      <c r="J4" s="24"/>
      <c r="K4" s="24"/>
      <c r="L4" s="24"/>
      <c r="M4" s="24"/>
      <c r="N4" s="24"/>
      <c r="O4" s="24"/>
      <c r="P4" s="24"/>
      <c r="Q4" s="24"/>
      <c r="R4" s="24"/>
      <c r="S4" s="24"/>
      <c r="T4" s="24"/>
      <c r="U4" s="24"/>
      <c r="V4" s="24"/>
      <c r="W4" s="24"/>
      <c r="X4" s="24"/>
    </row>
    <row r="5" spans="1:24" ht="14.25">
      <c r="A5" s="214" t="s">
        <v>93</v>
      </c>
      <c r="B5" s="214"/>
      <c r="C5" s="214"/>
      <c r="D5" s="214"/>
      <c r="E5" s="214"/>
      <c r="F5" s="214"/>
      <c r="G5" s="214"/>
      <c r="H5" s="214"/>
      <c r="I5" s="214"/>
      <c r="J5" s="214"/>
      <c r="K5" s="214"/>
      <c r="L5" s="214"/>
      <c r="M5" s="214"/>
      <c r="N5" s="214"/>
      <c r="O5" s="214"/>
      <c r="P5" s="214"/>
      <c r="Q5" s="214"/>
      <c r="R5" s="214"/>
      <c r="S5" s="214"/>
      <c r="T5" s="214"/>
      <c r="U5" s="214"/>
      <c r="V5" s="214"/>
      <c r="W5" s="214"/>
      <c r="X5" s="214"/>
    </row>
    <row r="6" ht="6.75" customHeight="1" thickBot="1"/>
    <row r="7" spans="1:24" s="26" customFormat="1" ht="15" thickTop="1">
      <c r="A7" s="215" t="s">
        <v>51</v>
      </c>
      <c r="B7" s="215"/>
      <c r="C7" s="215"/>
      <c r="D7" s="224" t="s">
        <v>45</v>
      </c>
      <c r="E7" s="225"/>
      <c r="F7" s="225"/>
      <c r="G7" s="225"/>
      <c r="H7" s="225"/>
      <c r="I7" s="225"/>
      <c r="J7" s="226"/>
      <c r="K7" s="224" t="s">
        <v>44</v>
      </c>
      <c r="L7" s="225"/>
      <c r="M7" s="225"/>
      <c r="N7" s="225"/>
      <c r="O7" s="225"/>
      <c r="P7" s="225"/>
      <c r="Q7" s="226"/>
      <c r="R7" s="224" t="s">
        <v>0</v>
      </c>
      <c r="S7" s="225"/>
      <c r="T7" s="225"/>
      <c r="U7" s="225"/>
      <c r="V7" s="225"/>
      <c r="W7" s="225"/>
      <c r="X7" s="225"/>
    </row>
    <row r="8" spans="1:24" ht="47.25" customHeight="1">
      <c r="A8" s="84" t="s">
        <v>42</v>
      </c>
      <c r="B8" s="48" t="s">
        <v>66</v>
      </c>
      <c r="C8" s="101" t="s">
        <v>41</v>
      </c>
      <c r="D8" s="220" t="s">
        <v>48</v>
      </c>
      <c r="E8" s="218"/>
      <c r="F8" s="76" t="s">
        <v>47</v>
      </c>
      <c r="G8" s="219" t="s">
        <v>46</v>
      </c>
      <c r="H8" s="217"/>
      <c r="I8" s="218"/>
      <c r="J8" s="114" t="s">
        <v>0</v>
      </c>
      <c r="K8" s="220" t="s">
        <v>48</v>
      </c>
      <c r="L8" s="218"/>
      <c r="M8" s="76" t="s">
        <v>47</v>
      </c>
      <c r="N8" s="219" t="s">
        <v>46</v>
      </c>
      <c r="O8" s="217"/>
      <c r="P8" s="218"/>
      <c r="Q8" s="114" t="s">
        <v>0</v>
      </c>
      <c r="R8" s="217" t="s">
        <v>48</v>
      </c>
      <c r="S8" s="218"/>
      <c r="T8" s="51" t="s">
        <v>47</v>
      </c>
      <c r="U8" s="219" t="s">
        <v>46</v>
      </c>
      <c r="V8" s="217"/>
      <c r="W8" s="218"/>
      <c r="X8" s="87" t="s">
        <v>0</v>
      </c>
    </row>
    <row r="9" spans="1:24" ht="14.25">
      <c r="A9" s="100"/>
      <c r="B9" s="49"/>
      <c r="C9" s="63" t="s">
        <v>52</v>
      </c>
      <c r="D9" s="80" t="s">
        <v>53</v>
      </c>
      <c r="E9" s="50">
        <v>1</v>
      </c>
      <c r="F9" s="50">
        <v>0</v>
      </c>
      <c r="G9" s="50">
        <v>1</v>
      </c>
      <c r="H9" s="50">
        <v>2</v>
      </c>
      <c r="I9" s="50" t="s">
        <v>18</v>
      </c>
      <c r="J9" s="88"/>
      <c r="K9" s="80" t="s">
        <v>53</v>
      </c>
      <c r="L9" s="50">
        <v>1</v>
      </c>
      <c r="M9" s="50">
        <v>0</v>
      </c>
      <c r="N9" s="50">
        <v>1</v>
      </c>
      <c r="O9" s="50">
        <v>2</v>
      </c>
      <c r="P9" s="50" t="s">
        <v>18</v>
      </c>
      <c r="Q9" s="88"/>
      <c r="R9" s="78" t="s">
        <v>53</v>
      </c>
      <c r="S9" s="50">
        <v>1</v>
      </c>
      <c r="T9" s="50">
        <v>0</v>
      </c>
      <c r="U9" s="50">
        <v>1</v>
      </c>
      <c r="V9" s="50">
        <v>2</v>
      </c>
      <c r="W9" s="50" t="s">
        <v>18</v>
      </c>
      <c r="X9" s="192"/>
    </row>
    <row r="10" spans="1:24" ht="14.25">
      <c r="A10" s="111" t="s">
        <v>64</v>
      </c>
      <c r="B10" s="112" t="s">
        <v>64</v>
      </c>
      <c r="C10" s="113" t="s">
        <v>64</v>
      </c>
      <c r="D10" s="120">
        <v>6</v>
      </c>
      <c r="E10" s="121">
        <v>38</v>
      </c>
      <c r="F10" s="121">
        <v>12823</v>
      </c>
      <c r="G10" s="121">
        <v>4931</v>
      </c>
      <c r="H10" s="121">
        <v>648</v>
      </c>
      <c r="I10" s="121">
        <v>26</v>
      </c>
      <c r="J10" s="122">
        <v>18472</v>
      </c>
      <c r="K10" s="120">
        <v>5</v>
      </c>
      <c r="L10" s="121">
        <v>15</v>
      </c>
      <c r="M10" s="121">
        <v>3761</v>
      </c>
      <c r="N10" s="121">
        <v>2491</v>
      </c>
      <c r="O10" s="121">
        <v>671</v>
      </c>
      <c r="P10" s="121">
        <v>52</v>
      </c>
      <c r="Q10" s="122">
        <v>6995</v>
      </c>
      <c r="R10" s="123">
        <f>SUM(K10,D10)</f>
        <v>11</v>
      </c>
      <c r="S10" s="121">
        <f aca="true" t="shared" si="0" ref="S10:X17">SUM(L10,E10)</f>
        <v>53</v>
      </c>
      <c r="T10" s="121">
        <f t="shared" si="0"/>
        <v>16584</v>
      </c>
      <c r="U10" s="121">
        <f t="shared" si="0"/>
        <v>7422</v>
      </c>
      <c r="V10" s="121">
        <f t="shared" si="0"/>
        <v>1319</v>
      </c>
      <c r="W10" s="121">
        <f t="shared" si="0"/>
        <v>78</v>
      </c>
      <c r="X10" s="124">
        <f t="shared" si="0"/>
        <v>25467</v>
      </c>
    </row>
    <row r="11" spans="1:24" ht="14.25">
      <c r="A11" s="111" t="s">
        <v>64</v>
      </c>
      <c r="B11" s="112" t="s">
        <v>64</v>
      </c>
      <c r="C11" s="113" t="s">
        <v>65</v>
      </c>
      <c r="D11" s="120">
        <v>0</v>
      </c>
      <c r="E11" s="121">
        <v>10</v>
      </c>
      <c r="F11" s="121">
        <v>4939</v>
      </c>
      <c r="G11" s="121">
        <v>1862</v>
      </c>
      <c r="H11" s="121">
        <v>252</v>
      </c>
      <c r="I11" s="121">
        <v>11</v>
      </c>
      <c r="J11" s="122">
        <v>7074</v>
      </c>
      <c r="K11" s="120">
        <v>17</v>
      </c>
      <c r="L11" s="121">
        <v>33</v>
      </c>
      <c r="M11" s="121">
        <v>3572</v>
      </c>
      <c r="N11" s="121">
        <v>2758</v>
      </c>
      <c r="O11" s="121">
        <v>659</v>
      </c>
      <c r="P11" s="121">
        <v>130</v>
      </c>
      <c r="Q11" s="122">
        <v>7169</v>
      </c>
      <c r="R11" s="123">
        <f aca="true" t="shared" si="1" ref="R11:R17">SUM(K11,D11)</f>
        <v>17</v>
      </c>
      <c r="S11" s="121">
        <f t="shared" si="0"/>
        <v>43</v>
      </c>
      <c r="T11" s="121">
        <f t="shared" si="0"/>
        <v>8511</v>
      </c>
      <c r="U11" s="121">
        <f t="shared" si="0"/>
        <v>4620</v>
      </c>
      <c r="V11" s="121">
        <f t="shared" si="0"/>
        <v>911</v>
      </c>
      <c r="W11" s="121">
        <f t="shared" si="0"/>
        <v>141</v>
      </c>
      <c r="X11" s="124">
        <f t="shared" si="0"/>
        <v>14243</v>
      </c>
    </row>
    <row r="12" spans="1:24" ht="14.25">
      <c r="A12" s="111" t="s">
        <v>64</v>
      </c>
      <c r="B12" s="112" t="s">
        <v>65</v>
      </c>
      <c r="C12" s="113" t="s">
        <v>64</v>
      </c>
      <c r="D12" s="120">
        <v>0</v>
      </c>
      <c r="E12" s="121">
        <v>47</v>
      </c>
      <c r="F12" s="121">
        <v>8758</v>
      </c>
      <c r="G12" s="121">
        <v>1975</v>
      </c>
      <c r="H12" s="121">
        <v>205</v>
      </c>
      <c r="I12" s="121">
        <v>6</v>
      </c>
      <c r="J12" s="122">
        <v>10991</v>
      </c>
      <c r="K12" s="120">
        <v>3</v>
      </c>
      <c r="L12" s="121">
        <v>11</v>
      </c>
      <c r="M12" s="121">
        <v>1820</v>
      </c>
      <c r="N12" s="121">
        <v>853</v>
      </c>
      <c r="O12" s="121">
        <v>135</v>
      </c>
      <c r="P12" s="121">
        <v>8</v>
      </c>
      <c r="Q12" s="122">
        <v>2830</v>
      </c>
      <c r="R12" s="123">
        <f t="shared" si="1"/>
        <v>3</v>
      </c>
      <c r="S12" s="121">
        <f t="shared" si="0"/>
        <v>58</v>
      </c>
      <c r="T12" s="121">
        <f t="shared" si="0"/>
        <v>10578</v>
      </c>
      <c r="U12" s="121">
        <f t="shared" si="0"/>
        <v>2828</v>
      </c>
      <c r="V12" s="121">
        <f t="shared" si="0"/>
        <v>340</v>
      </c>
      <c r="W12" s="121">
        <f t="shared" si="0"/>
        <v>14</v>
      </c>
      <c r="X12" s="124">
        <f t="shared" si="0"/>
        <v>13821</v>
      </c>
    </row>
    <row r="13" spans="1:24" ht="14.25">
      <c r="A13" s="111" t="s">
        <v>65</v>
      </c>
      <c r="B13" s="112" t="s">
        <v>64</v>
      </c>
      <c r="C13" s="113" t="s">
        <v>64</v>
      </c>
      <c r="D13" s="120">
        <v>4</v>
      </c>
      <c r="E13" s="121">
        <v>45</v>
      </c>
      <c r="F13" s="121">
        <v>13694</v>
      </c>
      <c r="G13" s="121">
        <v>5130</v>
      </c>
      <c r="H13" s="121">
        <v>432</v>
      </c>
      <c r="I13" s="121">
        <v>10</v>
      </c>
      <c r="J13" s="122">
        <v>19315</v>
      </c>
      <c r="K13" s="120">
        <v>0</v>
      </c>
      <c r="L13" s="121">
        <v>11</v>
      </c>
      <c r="M13" s="121">
        <v>1200</v>
      </c>
      <c r="N13" s="121">
        <v>527</v>
      </c>
      <c r="O13" s="121">
        <v>92</v>
      </c>
      <c r="P13" s="121">
        <v>8</v>
      </c>
      <c r="Q13" s="122">
        <v>1838</v>
      </c>
      <c r="R13" s="123">
        <f t="shared" si="1"/>
        <v>4</v>
      </c>
      <c r="S13" s="121">
        <f t="shared" si="0"/>
        <v>56</v>
      </c>
      <c r="T13" s="121">
        <f t="shared" si="0"/>
        <v>14894</v>
      </c>
      <c r="U13" s="121">
        <f t="shared" si="0"/>
        <v>5657</v>
      </c>
      <c r="V13" s="121">
        <f t="shared" si="0"/>
        <v>524</v>
      </c>
      <c r="W13" s="121">
        <f t="shared" si="0"/>
        <v>18</v>
      </c>
      <c r="X13" s="124">
        <f t="shared" si="0"/>
        <v>21153</v>
      </c>
    </row>
    <row r="14" spans="1:24" ht="14.25">
      <c r="A14" s="111" t="s">
        <v>64</v>
      </c>
      <c r="B14" s="112" t="s">
        <v>65</v>
      </c>
      <c r="C14" s="113" t="s">
        <v>65</v>
      </c>
      <c r="D14" s="120">
        <v>0</v>
      </c>
      <c r="E14" s="121">
        <v>163</v>
      </c>
      <c r="F14" s="121">
        <v>15029</v>
      </c>
      <c r="G14" s="121">
        <v>1743</v>
      </c>
      <c r="H14" s="121">
        <v>126</v>
      </c>
      <c r="I14" s="121">
        <v>1</v>
      </c>
      <c r="J14" s="122">
        <v>17062</v>
      </c>
      <c r="K14" s="120">
        <v>1</v>
      </c>
      <c r="L14" s="121">
        <v>47</v>
      </c>
      <c r="M14" s="121">
        <v>3911</v>
      </c>
      <c r="N14" s="121">
        <v>1744</v>
      </c>
      <c r="O14" s="121">
        <v>262</v>
      </c>
      <c r="P14" s="121">
        <v>21</v>
      </c>
      <c r="Q14" s="122">
        <v>5986</v>
      </c>
      <c r="R14" s="123">
        <f t="shared" si="1"/>
        <v>1</v>
      </c>
      <c r="S14" s="121">
        <f t="shared" si="0"/>
        <v>210</v>
      </c>
      <c r="T14" s="121">
        <f t="shared" si="0"/>
        <v>18940</v>
      </c>
      <c r="U14" s="121">
        <f t="shared" si="0"/>
        <v>3487</v>
      </c>
      <c r="V14" s="121">
        <f t="shared" si="0"/>
        <v>388</v>
      </c>
      <c r="W14" s="121">
        <f t="shared" si="0"/>
        <v>22</v>
      </c>
      <c r="X14" s="124">
        <f t="shared" si="0"/>
        <v>23048</v>
      </c>
    </row>
    <row r="15" spans="1:24" ht="14.25">
      <c r="A15" s="111" t="s">
        <v>65</v>
      </c>
      <c r="B15" s="112" t="s">
        <v>64</v>
      </c>
      <c r="C15" s="113" t="s">
        <v>65</v>
      </c>
      <c r="D15" s="120">
        <v>0</v>
      </c>
      <c r="E15" s="121">
        <v>61</v>
      </c>
      <c r="F15" s="121">
        <v>17094</v>
      </c>
      <c r="G15" s="121">
        <v>4400</v>
      </c>
      <c r="H15" s="121">
        <v>265</v>
      </c>
      <c r="I15" s="121">
        <v>8</v>
      </c>
      <c r="J15" s="122">
        <v>21828</v>
      </c>
      <c r="K15" s="120">
        <v>0</v>
      </c>
      <c r="L15" s="121">
        <v>5</v>
      </c>
      <c r="M15" s="121">
        <v>1455</v>
      </c>
      <c r="N15" s="121">
        <v>652</v>
      </c>
      <c r="O15" s="121">
        <v>104</v>
      </c>
      <c r="P15" s="121">
        <v>6</v>
      </c>
      <c r="Q15" s="122">
        <v>2222</v>
      </c>
      <c r="R15" s="123">
        <f t="shared" si="1"/>
        <v>0</v>
      </c>
      <c r="S15" s="121">
        <f t="shared" si="0"/>
        <v>66</v>
      </c>
      <c r="T15" s="121">
        <f t="shared" si="0"/>
        <v>18549</v>
      </c>
      <c r="U15" s="121">
        <f t="shared" si="0"/>
        <v>5052</v>
      </c>
      <c r="V15" s="121">
        <f t="shared" si="0"/>
        <v>369</v>
      </c>
      <c r="W15" s="121">
        <f t="shared" si="0"/>
        <v>14</v>
      </c>
      <c r="X15" s="124">
        <f t="shared" si="0"/>
        <v>24050</v>
      </c>
    </row>
    <row r="16" spans="1:24" ht="14.25">
      <c r="A16" s="111" t="s">
        <v>65</v>
      </c>
      <c r="B16" s="112" t="s">
        <v>65</v>
      </c>
      <c r="C16" s="113" t="s">
        <v>64</v>
      </c>
      <c r="D16" s="120">
        <v>3</v>
      </c>
      <c r="E16" s="121">
        <v>284</v>
      </c>
      <c r="F16" s="121">
        <v>31519</v>
      </c>
      <c r="G16" s="121">
        <v>5169</v>
      </c>
      <c r="H16" s="121">
        <v>263</v>
      </c>
      <c r="I16" s="121">
        <v>7</v>
      </c>
      <c r="J16" s="122">
        <v>37245</v>
      </c>
      <c r="K16" s="120">
        <v>0</v>
      </c>
      <c r="L16" s="121">
        <v>15</v>
      </c>
      <c r="M16" s="121">
        <v>1403</v>
      </c>
      <c r="N16" s="121">
        <v>381</v>
      </c>
      <c r="O16" s="121">
        <v>30</v>
      </c>
      <c r="P16" s="121">
        <v>2</v>
      </c>
      <c r="Q16" s="122">
        <v>1831</v>
      </c>
      <c r="R16" s="123">
        <f t="shared" si="1"/>
        <v>3</v>
      </c>
      <c r="S16" s="121">
        <f t="shared" si="0"/>
        <v>299</v>
      </c>
      <c r="T16" s="121">
        <f t="shared" si="0"/>
        <v>32922</v>
      </c>
      <c r="U16" s="121">
        <f t="shared" si="0"/>
        <v>5550</v>
      </c>
      <c r="V16" s="121">
        <f t="shared" si="0"/>
        <v>293</v>
      </c>
      <c r="W16" s="121">
        <f t="shared" si="0"/>
        <v>9</v>
      </c>
      <c r="X16" s="124">
        <f t="shared" si="0"/>
        <v>39076</v>
      </c>
    </row>
    <row r="17" spans="1:24" ht="14.25">
      <c r="A17" s="111" t="s">
        <v>65</v>
      </c>
      <c r="B17" s="112" t="s">
        <v>65</v>
      </c>
      <c r="C17" s="113" t="s">
        <v>65</v>
      </c>
      <c r="D17" s="120">
        <v>31</v>
      </c>
      <c r="E17" s="121">
        <v>3546</v>
      </c>
      <c r="F17" s="121">
        <v>224020</v>
      </c>
      <c r="G17" s="121">
        <v>12867</v>
      </c>
      <c r="H17" s="121">
        <v>293</v>
      </c>
      <c r="I17" s="121">
        <v>7</v>
      </c>
      <c r="J17" s="122">
        <v>240764</v>
      </c>
      <c r="K17" s="120">
        <v>0</v>
      </c>
      <c r="L17" s="121">
        <v>98</v>
      </c>
      <c r="M17" s="121">
        <v>4943</v>
      </c>
      <c r="N17" s="121">
        <v>1010</v>
      </c>
      <c r="O17" s="121">
        <v>92</v>
      </c>
      <c r="P17" s="121">
        <v>3</v>
      </c>
      <c r="Q17" s="122">
        <v>6146</v>
      </c>
      <c r="R17" s="123">
        <f t="shared" si="1"/>
        <v>31</v>
      </c>
      <c r="S17" s="121">
        <f t="shared" si="0"/>
        <v>3644</v>
      </c>
      <c r="T17" s="121">
        <f t="shared" si="0"/>
        <v>228963</v>
      </c>
      <c r="U17" s="121">
        <f t="shared" si="0"/>
        <v>13877</v>
      </c>
      <c r="V17" s="121">
        <f t="shared" si="0"/>
        <v>385</v>
      </c>
      <c r="W17" s="121">
        <f t="shared" si="0"/>
        <v>10</v>
      </c>
      <c r="X17" s="124">
        <f t="shared" si="0"/>
        <v>246910</v>
      </c>
    </row>
    <row r="18" spans="1:24" s="28" customFormat="1" ht="14.25">
      <c r="A18" s="110"/>
      <c r="B18" s="110"/>
      <c r="C18" s="110" t="s">
        <v>0</v>
      </c>
      <c r="D18" s="125">
        <f>SUM(D10:D17)</f>
        <v>44</v>
      </c>
      <c r="E18" s="126">
        <f aca="true" t="shared" si="2" ref="E18:X18">SUM(E10:E17)</f>
        <v>4194</v>
      </c>
      <c r="F18" s="126">
        <f t="shared" si="2"/>
        <v>327876</v>
      </c>
      <c r="G18" s="126">
        <f t="shared" si="2"/>
        <v>38077</v>
      </c>
      <c r="H18" s="126">
        <f t="shared" si="2"/>
        <v>2484</v>
      </c>
      <c r="I18" s="126">
        <f t="shared" si="2"/>
        <v>76</v>
      </c>
      <c r="J18" s="127">
        <f t="shared" si="2"/>
        <v>372751</v>
      </c>
      <c r="K18" s="125">
        <f t="shared" si="2"/>
        <v>26</v>
      </c>
      <c r="L18" s="126">
        <f t="shared" si="2"/>
        <v>235</v>
      </c>
      <c r="M18" s="126">
        <f t="shared" si="2"/>
        <v>22065</v>
      </c>
      <c r="N18" s="126">
        <f t="shared" si="2"/>
        <v>10416</v>
      </c>
      <c r="O18" s="126">
        <f t="shared" si="2"/>
        <v>2045</v>
      </c>
      <c r="P18" s="126">
        <f t="shared" si="2"/>
        <v>230</v>
      </c>
      <c r="Q18" s="127">
        <f t="shared" si="2"/>
        <v>35017</v>
      </c>
      <c r="R18" s="128">
        <f t="shared" si="2"/>
        <v>70</v>
      </c>
      <c r="S18" s="126">
        <f t="shared" si="2"/>
        <v>4429</v>
      </c>
      <c r="T18" s="126">
        <f t="shared" si="2"/>
        <v>349941</v>
      </c>
      <c r="U18" s="126">
        <f t="shared" si="2"/>
        <v>48493</v>
      </c>
      <c r="V18" s="126">
        <f t="shared" si="2"/>
        <v>4529</v>
      </c>
      <c r="W18" s="126">
        <f t="shared" si="2"/>
        <v>306</v>
      </c>
      <c r="X18" s="129">
        <f t="shared" si="2"/>
        <v>407768</v>
      </c>
    </row>
    <row r="21" spans="1:24" ht="14.25">
      <c r="A21" s="202" t="s">
        <v>22</v>
      </c>
      <c r="B21" s="202"/>
      <c r="C21" s="202"/>
      <c r="D21" s="202"/>
      <c r="E21" s="202"/>
      <c r="F21" s="202"/>
      <c r="G21" s="202"/>
      <c r="H21" s="202"/>
      <c r="I21" s="202"/>
      <c r="J21" s="202"/>
      <c r="K21" s="202"/>
      <c r="L21" s="202"/>
      <c r="M21" s="202"/>
      <c r="N21" s="202"/>
      <c r="O21" s="202"/>
      <c r="P21" s="202"/>
      <c r="Q21" s="202"/>
      <c r="R21" s="202"/>
      <c r="S21" s="202"/>
      <c r="T21" s="202"/>
      <c r="U21" s="202"/>
      <c r="V21" s="202"/>
      <c r="W21" s="202"/>
      <c r="X21" s="202"/>
    </row>
    <row r="22" spans="1:24" s="198" customFormat="1" ht="14.25">
      <c r="A22" s="206" t="s">
        <v>88</v>
      </c>
      <c r="B22" s="206"/>
      <c r="C22" s="206"/>
      <c r="D22" s="206"/>
      <c r="E22" s="206"/>
      <c r="F22" s="206"/>
      <c r="G22" s="206"/>
      <c r="H22" s="206"/>
      <c r="I22" s="206"/>
      <c r="J22" s="206"/>
      <c r="K22" s="206"/>
      <c r="L22" s="206"/>
      <c r="M22" s="206"/>
      <c r="N22" s="206"/>
      <c r="O22" s="206"/>
      <c r="P22" s="206"/>
      <c r="Q22" s="206"/>
      <c r="R22" s="206"/>
      <c r="S22" s="206"/>
      <c r="T22" s="206"/>
      <c r="U22" s="206"/>
      <c r="V22" s="206"/>
      <c r="W22" s="206"/>
      <c r="X22" s="206"/>
    </row>
    <row r="23" spans="1:24" ht="6.75" customHeight="1">
      <c r="A23" s="24"/>
      <c r="B23" s="24"/>
      <c r="C23" s="24"/>
      <c r="D23" s="24"/>
      <c r="E23" s="24"/>
      <c r="F23" s="24"/>
      <c r="G23" s="24"/>
      <c r="H23" s="24"/>
      <c r="I23" s="24"/>
      <c r="J23" s="24"/>
      <c r="K23" s="24"/>
      <c r="L23" s="24"/>
      <c r="M23" s="24"/>
      <c r="N23" s="24"/>
      <c r="O23" s="24"/>
      <c r="P23" s="24"/>
      <c r="Q23" s="24"/>
      <c r="R23" s="24"/>
      <c r="S23" s="24"/>
      <c r="T23" s="24"/>
      <c r="U23" s="24"/>
      <c r="V23" s="24"/>
      <c r="W23" s="24"/>
      <c r="X23" s="24"/>
    </row>
    <row r="24" spans="1:24" ht="14.25">
      <c r="A24" s="214" t="s">
        <v>92</v>
      </c>
      <c r="B24" s="214"/>
      <c r="C24" s="214"/>
      <c r="D24" s="214"/>
      <c r="E24" s="214"/>
      <c r="F24" s="214"/>
      <c r="G24" s="214"/>
      <c r="H24" s="214"/>
      <c r="I24" s="214"/>
      <c r="J24" s="214"/>
      <c r="K24" s="214"/>
      <c r="L24" s="214"/>
      <c r="M24" s="214"/>
      <c r="N24" s="214"/>
      <c r="O24" s="214"/>
      <c r="P24" s="214"/>
      <c r="Q24" s="214"/>
      <c r="R24" s="214"/>
      <c r="S24" s="214"/>
      <c r="T24" s="214"/>
      <c r="U24" s="214"/>
      <c r="V24" s="214"/>
      <c r="W24" s="214"/>
      <c r="X24" s="214"/>
    </row>
    <row r="25" ht="6.75" customHeight="1" thickBot="1"/>
    <row r="26" spans="1:24" ht="15" thickTop="1">
      <c r="A26" s="215" t="s">
        <v>51</v>
      </c>
      <c r="B26" s="215"/>
      <c r="C26" s="215"/>
      <c r="D26" s="224" t="s">
        <v>45</v>
      </c>
      <c r="E26" s="225"/>
      <c r="F26" s="225"/>
      <c r="G26" s="225"/>
      <c r="H26" s="225"/>
      <c r="I26" s="225"/>
      <c r="J26" s="226"/>
      <c r="K26" s="224" t="s">
        <v>44</v>
      </c>
      <c r="L26" s="225"/>
      <c r="M26" s="225"/>
      <c r="N26" s="225"/>
      <c r="O26" s="225"/>
      <c r="P26" s="225"/>
      <c r="Q26" s="226"/>
      <c r="R26" s="224" t="s">
        <v>0</v>
      </c>
      <c r="S26" s="225"/>
      <c r="T26" s="225"/>
      <c r="U26" s="225"/>
      <c r="V26" s="225"/>
      <c r="W26" s="225"/>
      <c r="X26" s="225"/>
    </row>
    <row r="27" spans="1:24" ht="42.75">
      <c r="A27" s="84" t="s">
        <v>42</v>
      </c>
      <c r="B27" s="48" t="s">
        <v>66</v>
      </c>
      <c r="C27" s="101" t="s">
        <v>41</v>
      </c>
      <c r="D27" s="220" t="s">
        <v>48</v>
      </c>
      <c r="E27" s="218"/>
      <c r="F27" s="76" t="s">
        <v>47</v>
      </c>
      <c r="G27" s="219" t="s">
        <v>46</v>
      </c>
      <c r="H27" s="217"/>
      <c r="I27" s="218"/>
      <c r="J27" s="114" t="s">
        <v>0</v>
      </c>
      <c r="K27" s="220" t="s">
        <v>48</v>
      </c>
      <c r="L27" s="218"/>
      <c r="M27" s="76" t="s">
        <v>47</v>
      </c>
      <c r="N27" s="219" t="s">
        <v>46</v>
      </c>
      <c r="O27" s="217"/>
      <c r="P27" s="218"/>
      <c r="Q27" s="114" t="s">
        <v>0</v>
      </c>
      <c r="R27" s="217" t="s">
        <v>48</v>
      </c>
      <c r="S27" s="218"/>
      <c r="T27" s="51" t="s">
        <v>47</v>
      </c>
      <c r="U27" s="219" t="s">
        <v>46</v>
      </c>
      <c r="V27" s="217"/>
      <c r="W27" s="218"/>
      <c r="X27" s="87" t="s">
        <v>0</v>
      </c>
    </row>
    <row r="28" spans="1:24" ht="14.25">
      <c r="A28" s="100"/>
      <c r="B28" s="49"/>
      <c r="C28" s="63" t="s">
        <v>52</v>
      </c>
      <c r="D28" s="80" t="s">
        <v>53</v>
      </c>
      <c r="E28" s="50">
        <v>1</v>
      </c>
      <c r="F28" s="50">
        <v>0</v>
      </c>
      <c r="G28" s="50">
        <v>1</v>
      </c>
      <c r="H28" s="50">
        <v>2</v>
      </c>
      <c r="I28" s="50" t="s">
        <v>18</v>
      </c>
      <c r="J28" s="88"/>
      <c r="K28" s="80" t="s">
        <v>53</v>
      </c>
      <c r="L28" s="50">
        <v>1</v>
      </c>
      <c r="M28" s="50">
        <v>0</v>
      </c>
      <c r="N28" s="50">
        <v>1</v>
      </c>
      <c r="O28" s="50">
        <v>2</v>
      </c>
      <c r="P28" s="50" t="s">
        <v>18</v>
      </c>
      <c r="Q28" s="88"/>
      <c r="R28" s="78" t="s">
        <v>53</v>
      </c>
      <c r="S28" s="50">
        <v>1</v>
      </c>
      <c r="T28" s="50">
        <v>0</v>
      </c>
      <c r="U28" s="50">
        <v>1</v>
      </c>
      <c r="V28" s="50">
        <v>2</v>
      </c>
      <c r="W28" s="50" t="s">
        <v>18</v>
      </c>
      <c r="X28" s="75"/>
    </row>
    <row r="29" spans="1:24" ht="14.25">
      <c r="A29" s="111" t="s">
        <v>64</v>
      </c>
      <c r="B29" s="112" t="s">
        <v>64</v>
      </c>
      <c r="C29" s="113" t="s">
        <v>64</v>
      </c>
      <c r="D29" s="147">
        <f aca="true" t="shared" si="3" ref="D29:J29">+D10/$J10*100</f>
        <v>0.032481593763533996</v>
      </c>
      <c r="E29" s="148">
        <f t="shared" si="3"/>
        <v>0.205716760502382</v>
      </c>
      <c r="F29" s="148">
        <f t="shared" si="3"/>
        <v>69.41857947163274</v>
      </c>
      <c r="G29" s="148">
        <f t="shared" si="3"/>
        <v>26.694456474664356</v>
      </c>
      <c r="H29" s="148">
        <f t="shared" si="3"/>
        <v>3.5080121264616717</v>
      </c>
      <c r="I29" s="148">
        <f t="shared" si="3"/>
        <v>0.140753572975314</v>
      </c>
      <c r="J29" s="149">
        <f t="shared" si="3"/>
        <v>100</v>
      </c>
      <c r="K29" s="147">
        <f aca="true" t="shared" si="4" ref="K29:Q29">K10/$Q10*100</f>
        <v>0.07147962830593281</v>
      </c>
      <c r="L29" s="148">
        <f t="shared" si="4"/>
        <v>0.21443888491779842</v>
      </c>
      <c r="M29" s="148">
        <f t="shared" si="4"/>
        <v>53.76697641172265</v>
      </c>
      <c r="N29" s="148">
        <f t="shared" si="4"/>
        <v>35.61115082201572</v>
      </c>
      <c r="O29" s="148">
        <f t="shared" si="4"/>
        <v>9.592566118656183</v>
      </c>
      <c r="P29" s="148">
        <f t="shared" si="4"/>
        <v>0.7433881343817011</v>
      </c>
      <c r="Q29" s="149">
        <f t="shared" si="4"/>
        <v>100</v>
      </c>
      <c r="R29" s="150">
        <f aca="true" t="shared" si="5" ref="R29:X29">R10/$X10*100</f>
        <v>0.04319315192209526</v>
      </c>
      <c r="S29" s="148">
        <f t="shared" si="5"/>
        <v>0.20811245926100447</v>
      </c>
      <c r="T29" s="148">
        <f t="shared" si="5"/>
        <v>65.11956649782071</v>
      </c>
      <c r="U29" s="148">
        <f t="shared" si="5"/>
        <v>29.143597596890093</v>
      </c>
      <c r="V29" s="148">
        <f t="shared" si="5"/>
        <v>5.179251580476695</v>
      </c>
      <c r="W29" s="148">
        <f t="shared" si="5"/>
        <v>0.3062787136294028</v>
      </c>
      <c r="X29" s="151">
        <f t="shared" si="5"/>
        <v>100</v>
      </c>
    </row>
    <row r="30" spans="1:24" ht="14.25">
      <c r="A30" s="111" t="s">
        <v>64</v>
      </c>
      <c r="B30" s="112" t="s">
        <v>64</v>
      </c>
      <c r="C30" s="113" t="s">
        <v>65</v>
      </c>
      <c r="D30" s="147">
        <f aca="true" t="shared" si="6" ref="D30:J30">+D11/$J11*100</f>
        <v>0</v>
      </c>
      <c r="E30" s="148">
        <f t="shared" si="6"/>
        <v>0.14136273678258413</v>
      </c>
      <c r="F30" s="148">
        <f t="shared" si="6"/>
        <v>69.8190556969183</v>
      </c>
      <c r="G30" s="148">
        <f t="shared" si="6"/>
        <v>26.321741588917163</v>
      </c>
      <c r="H30" s="148">
        <f t="shared" si="6"/>
        <v>3.5623409669211195</v>
      </c>
      <c r="I30" s="148">
        <f t="shared" si="6"/>
        <v>0.15549901046084252</v>
      </c>
      <c r="J30" s="149">
        <f t="shared" si="6"/>
        <v>100</v>
      </c>
      <c r="K30" s="147">
        <f aca="true" t="shared" si="7" ref="K30:Q30">K11/$Q11*100</f>
        <v>0.23713209652671224</v>
      </c>
      <c r="L30" s="148">
        <f t="shared" si="7"/>
        <v>0.46031524619891195</v>
      </c>
      <c r="M30" s="148">
        <f t="shared" si="7"/>
        <v>49.82563816431859</v>
      </c>
      <c r="N30" s="148">
        <f t="shared" si="7"/>
        <v>38.47119542474543</v>
      </c>
      <c r="O30" s="148">
        <f t="shared" si="7"/>
        <v>9.192355977123727</v>
      </c>
      <c r="P30" s="148">
        <f t="shared" si="7"/>
        <v>1.8133630910866232</v>
      </c>
      <c r="Q30" s="149">
        <f t="shared" si="7"/>
        <v>100</v>
      </c>
      <c r="R30" s="150">
        <f aca="true" t="shared" si="8" ref="R30:X30">R11/$X11*100</f>
        <v>0.11935687706241664</v>
      </c>
      <c r="S30" s="148">
        <f t="shared" si="8"/>
        <v>0.30190268904023027</v>
      </c>
      <c r="T30" s="148">
        <f t="shared" si="8"/>
        <v>59.75566945166047</v>
      </c>
      <c r="U30" s="148">
        <f t="shared" si="8"/>
        <v>32.43698658990381</v>
      </c>
      <c r="V30" s="148">
        <f t="shared" si="8"/>
        <v>6.396124411991856</v>
      </c>
      <c r="W30" s="148">
        <f t="shared" si="8"/>
        <v>0.9899599803412203</v>
      </c>
      <c r="X30" s="151">
        <f t="shared" si="8"/>
        <v>100</v>
      </c>
    </row>
    <row r="31" spans="1:24" ht="14.25">
      <c r="A31" s="111" t="s">
        <v>64</v>
      </c>
      <c r="B31" s="112" t="s">
        <v>65</v>
      </c>
      <c r="C31" s="113" t="s">
        <v>64</v>
      </c>
      <c r="D31" s="147">
        <f aca="true" t="shared" si="9" ref="D31:J31">+D12/$J12*100</f>
        <v>0</v>
      </c>
      <c r="E31" s="148">
        <f t="shared" si="9"/>
        <v>0.42762260030934396</v>
      </c>
      <c r="F31" s="148">
        <f t="shared" si="9"/>
        <v>79.68337730870712</v>
      </c>
      <c r="G31" s="148">
        <f t="shared" si="9"/>
        <v>17.969247566190518</v>
      </c>
      <c r="H31" s="148">
        <f t="shared" si="9"/>
        <v>1.8651624056045855</v>
      </c>
      <c r="I31" s="148">
        <f t="shared" si="9"/>
        <v>0.05459011918842689</v>
      </c>
      <c r="J31" s="149">
        <f t="shared" si="9"/>
        <v>100</v>
      </c>
      <c r="K31" s="147">
        <f aca="true" t="shared" si="10" ref="K31:Q31">K12/$Q12*100</f>
        <v>0.10600706713780918</v>
      </c>
      <c r="L31" s="148">
        <f t="shared" si="10"/>
        <v>0.3886925795053004</v>
      </c>
      <c r="M31" s="148">
        <f t="shared" si="10"/>
        <v>64.31095406360424</v>
      </c>
      <c r="N31" s="148">
        <f t="shared" si="10"/>
        <v>30.141342756183747</v>
      </c>
      <c r="O31" s="148">
        <f t="shared" si="10"/>
        <v>4.770318021201414</v>
      </c>
      <c r="P31" s="148">
        <f t="shared" si="10"/>
        <v>0.2826855123674912</v>
      </c>
      <c r="Q31" s="149">
        <f t="shared" si="10"/>
        <v>100</v>
      </c>
      <c r="R31" s="150">
        <f aca="true" t="shared" si="11" ref="R31:X31">R12/$X12*100</f>
        <v>0.021706099413935316</v>
      </c>
      <c r="S31" s="148">
        <f t="shared" si="11"/>
        <v>0.4196512553360828</v>
      </c>
      <c r="T31" s="148">
        <f t="shared" si="11"/>
        <v>76.53570653353592</v>
      </c>
      <c r="U31" s="148">
        <f t="shared" si="11"/>
        <v>20.46161638086969</v>
      </c>
      <c r="V31" s="148">
        <f t="shared" si="11"/>
        <v>2.4600246002460024</v>
      </c>
      <c r="W31" s="148">
        <f t="shared" si="11"/>
        <v>0.10129513059836481</v>
      </c>
      <c r="X31" s="151">
        <f t="shared" si="11"/>
        <v>100</v>
      </c>
    </row>
    <row r="32" spans="1:24" ht="14.25">
      <c r="A32" s="111" t="s">
        <v>65</v>
      </c>
      <c r="B32" s="112" t="s">
        <v>64</v>
      </c>
      <c r="C32" s="113" t="s">
        <v>64</v>
      </c>
      <c r="D32" s="147">
        <f aca="true" t="shared" si="12" ref="D32:J32">+D13/$J13*100</f>
        <v>0.020709293295366294</v>
      </c>
      <c r="E32" s="148">
        <f t="shared" si="12"/>
        <v>0.23297954957287084</v>
      </c>
      <c r="F32" s="148">
        <f t="shared" si="12"/>
        <v>70.89826559668651</v>
      </c>
      <c r="G32" s="148">
        <f t="shared" si="12"/>
        <v>26.559668651307273</v>
      </c>
      <c r="H32" s="148">
        <f t="shared" si="12"/>
        <v>2.23660367589956</v>
      </c>
      <c r="I32" s="148">
        <f t="shared" si="12"/>
        <v>0.05177323323841575</v>
      </c>
      <c r="J32" s="149">
        <f t="shared" si="12"/>
        <v>100</v>
      </c>
      <c r="K32" s="147">
        <f aca="true" t="shared" si="13" ref="K32:Q32">K13/$Q13*100</f>
        <v>0</v>
      </c>
      <c r="L32" s="148">
        <f t="shared" si="13"/>
        <v>0.5984766050054406</v>
      </c>
      <c r="M32" s="148">
        <f t="shared" si="13"/>
        <v>65.28835690968444</v>
      </c>
      <c r="N32" s="148">
        <f t="shared" si="13"/>
        <v>28.67247007616975</v>
      </c>
      <c r="O32" s="148">
        <f t="shared" si="13"/>
        <v>5.00544069640914</v>
      </c>
      <c r="P32" s="148">
        <f t="shared" si="13"/>
        <v>0.4352557127312296</v>
      </c>
      <c r="Q32" s="149">
        <f t="shared" si="13"/>
        <v>100</v>
      </c>
      <c r="R32" s="150">
        <f aca="true" t="shared" si="14" ref="R32:X32">R13/$X13*100</f>
        <v>0.018909847302983028</v>
      </c>
      <c r="S32" s="148">
        <f t="shared" si="14"/>
        <v>0.26473786224176243</v>
      </c>
      <c r="T32" s="148">
        <f t="shared" si="14"/>
        <v>70.41081643265731</v>
      </c>
      <c r="U32" s="148">
        <f t="shared" si="14"/>
        <v>26.743251548243745</v>
      </c>
      <c r="V32" s="148">
        <f t="shared" si="14"/>
        <v>2.4771899966907767</v>
      </c>
      <c r="W32" s="148">
        <f t="shared" si="14"/>
        <v>0.08509431286342363</v>
      </c>
      <c r="X32" s="151">
        <f t="shared" si="14"/>
        <v>100</v>
      </c>
    </row>
    <row r="33" spans="1:24" ht="14.25">
      <c r="A33" s="111" t="s">
        <v>64</v>
      </c>
      <c r="B33" s="112" t="s">
        <v>65</v>
      </c>
      <c r="C33" s="113" t="s">
        <v>65</v>
      </c>
      <c r="D33" s="147">
        <f aca="true" t="shared" si="15" ref="D33:J33">+D14/$J14*100</f>
        <v>0</v>
      </c>
      <c r="E33" s="148">
        <f t="shared" si="15"/>
        <v>0.9553393506036807</v>
      </c>
      <c r="F33" s="148">
        <f t="shared" si="15"/>
        <v>88.08463251670379</v>
      </c>
      <c r="G33" s="148">
        <f t="shared" si="15"/>
        <v>10.215683976087211</v>
      </c>
      <c r="H33" s="148">
        <f t="shared" si="15"/>
        <v>0.7384831789942562</v>
      </c>
      <c r="I33" s="148">
        <f t="shared" si="15"/>
        <v>0.005860977611065525</v>
      </c>
      <c r="J33" s="149">
        <f t="shared" si="15"/>
        <v>100</v>
      </c>
      <c r="K33" s="147">
        <f aca="true" t="shared" si="16" ref="K33:Q33">K14/$Q14*100</f>
        <v>0.01670564650851988</v>
      </c>
      <c r="L33" s="148">
        <f t="shared" si="16"/>
        <v>0.7851653859004344</v>
      </c>
      <c r="M33" s="148">
        <f t="shared" si="16"/>
        <v>65.33578349482126</v>
      </c>
      <c r="N33" s="148">
        <f t="shared" si="16"/>
        <v>29.13464751085867</v>
      </c>
      <c r="O33" s="148">
        <f t="shared" si="16"/>
        <v>4.3768793852322085</v>
      </c>
      <c r="P33" s="148">
        <f t="shared" si="16"/>
        <v>0.35081857667891747</v>
      </c>
      <c r="Q33" s="149">
        <f t="shared" si="16"/>
        <v>100</v>
      </c>
      <c r="R33" s="150">
        <f aca="true" t="shared" si="17" ref="R33:X33">R14/$X14*100</f>
        <v>0.0043387712599791736</v>
      </c>
      <c r="S33" s="148">
        <f t="shared" si="17"/>
        <v>0.9111419645956265</v>
      </c>
      <c r="T33" s="148">
        <f t="shared" si="17"/>
        <v>82.17632766400556</v>
      </c>
      <c r="U33" s="148">
        <f t="shared" si="17"/>
        <v>15.129295383547378</v>
      </c>
      <c r="V33" s="148">
        <f t="shared" si="17"/>
        <v>1.6834432488719193</v>
      </c>
      <c r="W33" s="148">
        <f t="shared" si="17"/>
        <v>0.09545296771954183</v>
      </c>
      <c r="X33" s="151">
        <f t="shared" si="17"/>
        <v>100</v>
      </c>
    </row>
    <row r="34" spans="1:24" ht="14.25">
      <c r="A34" s="111" t="s">
        <v>65</v>
      </c>
      <c r="B34" s="112" t="s">
        <v>64</v>
      </c>
      <c r="C34" s="113" t="s">
        <v>65</v>
      </c>
      <c r="D34" s="147">
        <f aca="true" t="shared" si="18" ref="D34:J34">+D15/$J15*100</f>
        <v>0</v>
      </c>
      <c r="E34" s="148">
        <f t="shared" si="18"/>
        <v>0.27945757742349275</v>
      </c>
      <c r="F34" s="148">
        <f t="shared" si="18"/>
        <v>78.31225948323255</v>
      </c>
      <c r="G34" s="148">
        <f t="shared" si="18"/>
        <v>20.15759574857981</v>
      </c>
      <c r="H34" s="148">
        <f t="shared" si="18"/>
        <v>1.2140370166758292</v>
      </c>
      <c r="I34" s="148">
        <f t="shared" si="18"/>
        <v>0.03665017408832692</v>
      </c>
      <c r="J34" s="149">
        <f t="shared" si="18"/>
        <v>100</v>
      </c>
      <c r="K34" s="147">
        <f aca="true" t="shared" si="19" ref="K34:Q34">K15/$Q15*100</f>
        <v>0</v>
      </c>
      <c r="L34" s="148">
        <f t="shared" si="19"/>
        <v>0.22502250225022502</v>
      </c>
      <c r="M34" s="148">
        <f t="shared" si="19"/>
        <v>65.48154815481548</v>
      </c>
      <c r="N34" s="148">
        <f t="shared" si="19"/>
        <v>29.34293429342934</v>
      </c>
      <c r="O34" s="148">
        <f t="shared" si="19"/>
        <v>4.68046804680468</v>
      </c>
      <c r="P34" s="148">
        <f t="shared" si="19"/>
        <v>0.27002700270027</v>
      </c>
      <c r="Q34" s="149">
        <f t="shared" si="19"/>
        <v>100</v>
      </c>
      <c r="R34" s="150">
        <f aca="true" t="shared" si="20" ref="R34:X34">R15/$X15*100</f>
        <v>0</v>
      </c>
      <c r="S34" s="148">
        <f t="shared" si="20"/>
        <v>0.27442827442827444</v>
      </c>
      <c r="T34" s="148">
        <f t="shared" si="20"/>
        <v>77.12681912681913</v>
      </c>
      <c r="U34" s="148">
        <f t="shared" si="20"/>
        <v>21.006237006237004</v>
      </c>
      <c r="V34" s="148">
        <f t="shared" si="20"/>
        <v>1.5343035343035343</v>
      </c>
      <c r="W34" s="148">
        <f t="shared" si="20"/>
        <v>0.05821205821205821</v>
      </c>
      <c r="X34" s="151">
        <f t="shared" si="20"/>
        <v>100</v>
      </c>
    </row>
    <row r="35" spans="1:24" ht="14.25">
      <c r="A35" s="111" t="s">
        <v>65</v>
      </c>
      <c r="B35" s="112" t="s">
        <v>65</v>
      </c>
      <c r="C35" s="113" t="s">
        <v>64</v>
      </c>
      <c r="D35" s="147">
        <f aca="true" t="shared" si="21" ref="D35:J35">+D16/$J16*100</f>
        <v>0.00805477245267821</v>
      </c>
      <c r="E35" s="148">
        <f t="shared" si="21"/>
        <v>0.7625184588535374</v>
      </c>
      <c r="F35" s="148">
        <f t="shared" si="21"/>
        <v>84.62612431198818</v>
      </c>
      <c r="G35" s="148">
        <f t="shared" si="21"/>
        <v>13.878372935964558</v>
      </c>
      <c r="H35" s="148">
        <f t="shared" si="21"/>
        <v>0.7061350516847898</v>
      </c>
      <c r="I35" s="148">
        <f t="shared" si="21"/>
        <v>0.01879446905624916</v>
      </c>
      <c r="J35" s="149">
        <f t="shared" si="21"/>
        <v>100</v>
      </c>
      <c r="K35" s="147">
        <f aca="true" t="shared" si="22" ref="K35:Q35">K16/$Q16*100</f>
        <v>0</v>
      </c>
      <c r="L35" s="148">
        <f t="shared" si="22"/>
        <v>0.8192244675040962</v>
      </c>
      <c r="M35" s="148">
        <f t="shared" si="22"/>
        <v>76.62479519388312</v>
      </c>
      <c r="N35" s="148">
        <f t="shared" si="22"/>
        <v>20.80830147460404</v>
      </c>
      <c r="O35" s="148">
        <f t="shared" si="22"/>
        <v>1.6384489350081923</v>
      </c>
      <c r="P35" s="148">
        <f t="shared" si="22"/>
        <v>0.10922992900054614</v>
      </c>
      <c r="Q35" s="149">
        <f t="shared" si="22"/>
        <v>100</v>
      </c>
      <c r="R35" s="150">
        <f aca="true" t="shared" si="23" ref="R35:X35">R16/$X16*100</f>
        <v>0.0076773467089773775</v>
      </c>
      <c r="S35" s="148">
        <f t="shared" si="23"/>
        <v>0.7651755553280787</v>
      </c>
      <c r="T35" s="148">
        <f t="shared" si="23"/>
        <v>84.25120278431774</v>
      </c>
      <c r="U35" s="148">
        <f t="shared" si="23"/>
        <v>14.203091411608149</v>
      </c>
      <c r="V35" s="148">
        <f t="shared" si="23"/>
        <v>0.7498208619101239</v>
      </c>
      <c r="W35" s="148">
        <f t="shared" si="23"/>
        <v>0.02303204012693213</v>
      </c>
      <c r="X35" s="151">
        <f t="shared" si="23"/>
        <v>100</v>
      </c>
    </row>
    <row r="36" spans="1:24" ht="14.25">
      <c r="A36" s="111" t="s">
        <v>65</v>
      </c>
      <c r="B36" s="112" t="s">
        <v>65</v>
      </c>
      <c r="C36" s="113" t="s">
        <v>65</v>
      </c>
      <c r="D36" s="147">
        <f aca="true" t="shared" si="24" ref="D36:J36">+D17/$J17*100</f>
        <v>0.012875679088235784</v>
      </c>
      <c r="E36" s="148">
        <f t="shared" si="24"/>
        <v>1.4728115498994867</v>
      </c>
      <c r="F36" s="148">
        <f t="shared" si="24"/>
        <v>93.04547191440581</v>
      </c>
      <c r="G36" s="148">
        <f t="shared" si="24"/>
        <v>5.3442375105912845</v>
      </c>
      <c r="H36" s="148">
        <f t="shared" si="24"/>
        <v>0.121695934608164</v>
      </c>
      <c r="I36" s="148">
        <f t="shared" si="24"/>
        <v>0.0029074114070209833</v>
      </c>
      <c r="J36" s="149">
        <f t="shared" si="24"/>
        <v>100</v>
      </c>
      <c r="K36" s="147">
        <f aca="true" t="shared" si="25" ref="K36:Q36">K17/$Q17*100</f>
        <v>0</v>
      </c>
      <c r="L36" s="148">
        <f t="shared" si="25"/>
        <v>1.5945330296127564</v>
      </c>
      <c r="M36" s="148">
        <f t="shared" si="25"/>
        <v>80.4262935242434</v>
      </c>
      <c r="N36" s="148">
        <f t="shared" si="25"/>
        <v>16.433452652131468</v>
      </c>
      <c r="O36" s="148">
        <f t="shared" si="25"/>
        <v>1.4969085584119752</v>
      </c>
      <c r="P36" s="148">
        <f t="shared" si="25"/>
        <v>0.0488122356003905</v>
      </c>
      <c r="Q36" s="149">
        <f t="shared" si="25"/>
        <v>100</v>
      </c>
      <c r="R36" s="150">
        <f aca="true" t="shared" si="26" ref="R36:X36">R17/$X17*100</f>
        <v>0.012555182050139727</v>
      </c>
      <c r="S36" s="148">
        <f t="shared" si="26"/>
        <v>1.4758413997002957</v>
      </c>
      <c r="T36" s="148">
        <f t="shared" si="26"/>
        <v>92.73135960471427</v>
      </c>
      <c r="U36" s="148">
        <f t="shared" si="26"/>
        <v>5.620266493864161</v>
      </c>
      <c r="V36" s="148">
        <f t="shared" si="26"/>
        <v>0.15592726094528372</v>
      </c>
      <c r="W36" s="148">
        <f t="shared" si="26"/>
        <v>0.004050058725851525</v>
      </c>
      <c r="X36" s="151">
        <f t="shared" si="26"/>
        <v>100</v>
      </c>
    </row>
    <row r="37" spans="1:24" s="2" customFormat="1" ht="14.25">
      <c r="A37" s="109"/>
      <c r="B37" s="109"/>
      <c r="C37" s="110" t="s">
        <v>0</v>
      </c>
      <c r="D37" s="152">
        <f aca="true" t="shared" si="27" ref="D37:J37">+D18/$J18*100</f>
        <v>0.011804126615354486</v>
      </c>
      <c r="E37" s="153">
        <f t="shared" si="27"/>
        <v>1.125147886927198</v>
      </c>
      <c r="F37" s="153">
        <f t="shared" si="27"/>
        <v>87.96113223036289</v>
      </c>
      <c r="G37" s="153">
        <f t="shared" si="27"/>
        <v>10.215130207564837</v>
      </c>
      <c r="H37" s="153">
        <f t="shared" si="27"/>
        <v>0.6663966025577397</v>
      </c>
      <c r="I37" s="153">
        <f t="shared" si="27"/>
        <v>0.020388945971975932</v>
      </c>
      <c r="J37" s="154">
        <f t="shared" si="27"/>
        <v>100</v>
      </c>
      <c r="K37" s="152">
        <f aca="true" t="shared" si="28" ref="K37:Q37">K18/$Q18*100</f>
        <v>0.07424965016991747</v>
      </c>
      <c r="L37" s="153">
        <f t="shared" si="28"/>
        <v>0.6711026073050232</v>
      </c>
      <c r="M37" s="153">
        <f t="shared" si="28"/>
        <v>63.012251192278036</v>
      </c>
      <c r="N37" s="153">
        <f t="shared" si="28"/>
        <v>29.745552160379248</v>
      </c>
      <c r="O37" s="153">
        <f t="shared" si="28"/>
        <v>5.840020561441586</v>
      </c>
      <c r="P37" s="153">
        <f t="shared" si="28"/>
        <v>0.6568238284261929</v>
      </c>
      <c r="Q37" s="154">
        <f t="shared" si="28"/>
        <v>100</v>
      </c>
      <c r="R37" s="155">
        <f aca="true" t="shared" si="29" ref="R37:X37">R18/$X18*100</f>
        <v>0.01716662415883542</v>
      </c>
      <c r="S37" s="153">
        <f t="shared" si="29"/>
        <v>1.0861568342783152</v>
      </c>
      <c r="T37" s="153">
        <f t="shared" si="29"/>
        <v>85.81865178238606</v>
      </c>
      <c r="U37" s="153">
        <f t="shared" si="29"/>
        <v>11.892301504777226</v>
      </c>
      <c r="V37" s="153">
        <f t="shared" si="29"/>
        <v>1.1106805830766513</v>
      </c>
      <c r="W37" s="153">
        <f t="shared" si="29"/>
        <v>0.07504267132290911</v>
      </c>
      <c r="X37" s="156">
        <f t="shared" si="29"/>
        <v>100</v>
      </c>
    </row>
    <row r="39" spans="1:24" ht="14.25">
      <c r="A39" s="180"/>
      <c r="X39"/>
    </row>
    <row r="40" ht="14.25">
      <c r="X40"/>
    </row>
    <row r="41" ht="14.25">
      <c r="X41"/>
    </row>
    <row r="42" ht="14.25">
      <c r="X42"/>
    </row>
  </sheetData>
  <sheetProtection/>
  <mergeCells count="26">
    <mergeCell ref="A3:X3"/>
    <mergeCell ref="R26:X26"/>
    <mergeCell ref="D27:E27"/>
    <mergeCell ref="K27:L27"/>
    <mergeCell ref="N27:P27"/>
    <mergeCell ref="R27:S27"/>
    <mergeCell ref="U27:W27"/>
    <mergeCell ref="G27:I27"/>
    <mergeCell ref="D8:E8"/>
    <mergeCell ref="K8:L8"/>
    <mergeCell ref="K7:Q7"/>
    <mergeCell ref="D26:J26"/>
    <mergeCell ref="K26:Q26"/>
    <mergeCell ref="G8:I8"/>
    <mergeCell ref="A22:X22"/>
    <mergeCell ref="A26:C26"/>
    <mergeCell ref="A2:X2"/>
    <mergeCell ref="A5:X5"/>
    <mergeCell ref="A21:X21"/>
    <mergeCell ref="A24:X24"/>
    <mergeCell ref="A7:C7"/>
    <mergeCell ref="R7:X7"/>
    <mergeCell ref="R8:S8"/>
    <mergeCell ref="U8:W8"/>
    <mergeCell ref="D7:J7"/>
    <mergeCell ref="N8:P8"/>
  </mergeCells>
  <printOptions/>
  <pageMargins left="0.5118110236220472" right="0.5118110236220472" top="0.35433070866141736" bottom="0.35433070866141736" header="0.31496062992125984" footer="0.31496062992125984"/>
  <pageSetup horizontalDpi="600" verticalDpi="600" orientation="landscape" paperSize="9" scale="90"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Overheid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Vermeulen, Geert</cp:lastModifiedBy>
  <cp:lastPrinted>2017-06-16T13:27:28Z</cp:lastPrinted>
  <dcterms:created xsi:type="dcterms:W3CDTF">2012-06-27T12:37:12Z</dcterms:created>
  <dcterms:modified xsi:type="dcterms:W3CDTF">2017-10-13T11:15:19Z</dcterms:modified>
  <cp:category/>
  <cp:version/>
  <cp:contentType/>
  <cp:contentStatus/>
</cp:coreProperties>
</file>