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80"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SV_Belg_NBelg" sheetId="9" r:id="rId9"/>
    <sheet name="8_SES_SO_ZBL_geslacht" sheetId="10" r:id="rId10"/>
    <sheet name="9_SES_SO_ZBL_Belg_NBelg" sheetId="11" r:id="rId11"/>
  </sheets>
  <definedNames>
    <definedName name="_xlnm.Print_Area" localSheetId="6">'5_SES_DBSO_detail'!$A$1:$T$52</definedName>
  </definedNames>
  <calcPr fullCalcOnLoad="1"/>
</workbook>
</file>

<file path=xl/sharedStrings.xml><?xml version="1.0" encoding="utf-8"?>
<sst xmlns="http://schemas.openxmlformats.org/spreadsheetml/2006/main" count="818" uniqueCount="100">
  <si>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</si>
  <si>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</si>
  <si>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</si>
  <si>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</si>
  <si>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</si>
  <si>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</si>
  <si>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</si>
  <si>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</si>
  <si>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</si>
  <si>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</si>
  <si>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</si>
  <si>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</si>
  <si>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</si>
  <si>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</si>
  <si>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</si>
  <si>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</si>
  <si>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</si>
  <si>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</si>
  <si>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</si>
  <si>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</si>
  <si>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</si>
  <si>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</si>
  <si>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</si>
  <si>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</si>
  <si>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</si>
  <si>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</si>
  <si>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</si>
  <si>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</si>
  <si>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</si>
  <si>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</si>
  <si>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</si>
  <si>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</si>
  <si>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</si>
  <si>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</si>
  <si>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</si>
  <si>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</si>
  <si>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</si>
  <si>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</si>
  <si>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</si>
  <si>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</si>
  <si>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</si>
  <si>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</si>
  <si>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</si>
  <si>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</si>
  <si>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</si>
  <si>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</si>
  <si>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</si>
  <si>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</si>
  <si>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</si>
  <si>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</si>
  <si>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</si>
  <si>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</si>
  <si>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</si>
  <si>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</si>
  <si>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</si>
  <si>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</si>
  <si>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</si>
  <si>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</si>
  <si>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</si>
  <si>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</si>
  <si>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</si>
  <si>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</si>
  <si>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</si>
  <si>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</si>
  <si>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</si>
  <si>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</si>
  <si>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</si>
  <si>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</si>
  <si>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</si>
  <si>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</si>
  <si>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</si>
  <si>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</si>
  <si>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</si>
  <si>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</si>
  <si>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</si>
  <si>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</si>
  <si>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</si>
  <si>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</si>
  <si>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</si>
  <si>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</si>
  <si>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Schooljaar 2015-2016</t>
  </si>
  <si>
    <t xml:space="preserve">  2014-2015</t>
  </si>
  <si>
    <t>Schooljaar 2016-2017</t>
  </si>
  <si>
    <t>Totale leerlingen                      populatie 2015-2016</t>
  </si>
  <si>
    <t>Totale leerlingen-                populatie 2015-2016</t>
  </si>
  <si>
    <t xml:space="preserve">  2015-2016</t>
  </si>
  <si>
    <t>-</t>
  </si>
  <si>
    <t>7_SES_SO_SV_Belg_NBelg</t>
  </si>
  <si>
    <t>8_SES_SO_ZBL_geslacht</t>
  </si>
  <si>
    <t>Data schooljaar 2015-2016</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</si>
  <si>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</si>
  <si>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</si>
  <si>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</si>
  <si>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</si>
  <si>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</si>
  <si>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</si>
  <si>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aantallen</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</si>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</sst>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 numFmtId="169" formatCode="0.0000000"/>
    <numFmt numFmtId="170" formatCode="0.000000"/>
    <numFmt numFmtId="171" formatCode="0.00000"/>
    <numFmt numFmtId="172" formatCode="0.0000"/>
    <numFmt numFmtId="173" formatCode="0.000"/>
  </numFmts>
  <fonts count="52">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sz val="12"/>
      <color indexed="10"/>
      <name val="Calibri"/>
      <family val="2"/>
    </font>
    <font>
      <b/>
      <sz val="10"/>
      <color indexed="10"/>
      <name val="Arial"/>
      <family val="2"/>
    </font>
    <font>
      <b/>
      <u val="single"/>
      <sz val="10"/>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
      <b/>
      <sz val="12"/>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right/>
      <top style="thick"/>
      <bottom style="thin"/>
    </border>
    <border>
      <left style="medium"/>
      <right/>
      <top style="thick"/>
      <bottom style="thin"/>
    </border>
    <border>
      <left/>
      <right style="medium"/>
      <top style="thick"/>
      <bottom style="thin"/>
    </border>
    <border>
      <left/>
      <right style="thick"/>
      <top style="thick"/>
      <bottom style="thin"/>
    </border>
    <border>
      <left style="thick"/>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28">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Border="1" applyAlignment="1">
      <alignment/>
    </xf>
    <xf numFmtId="164" fontId="0" fillId="0" borderId="14" xfId="0" applyNumberFormat="1" applyFill="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2" fillId="0" borderId="0" xfId="0" applyFont="1" applyAlignment="1">
      <alignment/>
    </xf>
    <xf numFmtId="0" fontId="42" fillId="0" borderId="0" xfId="0" applyFont="1" applyBorder="1" applyAlignment="1">
      <alignment/>
    </xf>
    <xf numFmtId="0" fontId="42" fillId="0" borderId="0" xfId="0" applyFont="1" applyBorder="1" applyAlignment="1">
      <alignment horizontal="right"/>
    </xf>
    <xf numFmtId="0" fontId="42" fillId="0" borderId="0" xfId="0" applyFont="1" applyFill="1" applyBorder="1" applyAlignment="1">
      <alignment/>
    </xf>
    <xf numFmtId="0" fontId="0" fillId="0" borderId="0" xfId="0" applyAlignment="1">
      <alignment horizontal="righ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46" fillId="0" borderId="0" xfId="0" applyFont="1" applyFill="1" applyBorder="1" applyAlignment="1">
      <alignment/>
    </xf>
    <xf numFmtId="0" fontId="0" fillId="0" borderId="23" xfId="0" applyBorder="1" applyAlignment="1">
      <alignment horizontal="center"/>
    </xf>
    <xf numFmtId="164" fontId="42" fillId="0" borderId="16" xfId="0" applyNumberFormat="1" applyFont="1" applyFill="1" applyBorder="1" applyAlignment="1">
      <alignment/>
    </xf>
    <xf numFmtId="164" fontId="42" fillId="0" borderId="15" xfId="0" applyNumberFormat="1" applyFont="1" applyFill="1" applyBorder="1" applyAlignment="1">
      <alignment/>
    </xf>
    <xf numFmtId="0" fontId="42" fillId="0" borderId="0" xfId="0" applyFont="1" applyFill="1" applyAlignment="1">
      <alignment/>
    </xf>
    <xf numFmtId="164" fontId="0" fillId="0" borderId="18" xfId="0" applyNumberFormat="1" applyFill="1" applyBorder="1" applyAlignment="1">
      <alignment horizontal="right"/>
    </xf>
    <xf numFmtId="164" fontId="2" fillId="0" borderId="24" xfId="0" applyNumberFormat="1" applyFont="1" applyFill="1" applyBorder="1" applyAlignment="1">
      <alignment horizontal="right"/>
    </xf>
    <xf numFmtId="164" fontId="0" fillId="0" borderId="24" xfId="0" applyNumberFormat="1" applyFill="1" applyBorder="1" applyAlignment="1">
      <alignment horizontal="right"/>
    </xf>
    <xf numFmtId="164" fontId="0" fillId="0" borderId="18" xfId="0" applyNumberFormat="1" applyFill="1" applyBorder="1" applyAlignment="1">
      <alignment/>
    </xf>
    <xf numFmtId="164"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64" fontId="42" fillId="0" borderId="0" xfId="0" applyNumberFormat="1" applyFont="1" applyFill="1" applyBorder="1" applyAlignment="1">
      <alignment/>
    </xf>
    <xf numFmtId="164" fontId="2" fillId="0" borderId="0" xfId="0" applyNumberFormat="1" applyFont="1" applyFill="1" applyBorder="1" applyAlignment="1">
      <alignment horizontal="right"/>
    </xf>
    <xf numFmtId="0" fontId="42" fillId="0" borderId="0" xfId="0" applyFont="1" applyFill="1" applyBorder="1" applyAlignment="1">
      <alignment horizontal="center" wrapText="1"/>
    </xf>
    <xf numFmtId="0" fontId="0" fillId="0" borderId="27" xfId="0" applyFill="1" applyBorder="1" applyAlignment="1">
      <alignment horizontal="center" wrapText="1"/>
    </xf>
    <xf numFmtId="0" fontId="42" fillId="0" borderId="27" xfId="0" applyFont="1" applyFill="1" applyBorder="1" applyAlignment="1">
      <alignment horizontal="center" wrapText="1"/>
    </xf>
    <xf numFmtId="0" fontId="42"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2"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2" fillId="0" borderId="34" xfId="0" applyFont="1" applyBorder="1" applyAlignment="1">
      <alignment/>
    </xf>
    <xf numFmtId="0" fontId="42"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2"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2" fillId="0" borderId="0" xfId="0" applyFont="1" applyBorder="1" applyAlignment="1">
      <alignment/>
    </xf>
    <xf numFmtId="3" fontId="42"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64" fontId="0" fillId="0" borderId="21" xfId="0" applyNumberFormat="1" applyBorder="1" applyAlignment="1">
      <alignment/>
    </xf>
    <xf numFmtId="164" fontId="42" fillId="0" borderId="40" xfId="0" applyNumberFormat="1" applyFont="1" applyBorder="1" applyAlignment="1">
      <alignment/>
    </xf>
    <xf numFmtId="0" fontId="0" fillId="0" borderId="26" xfId="0" applyBorder="1" applyAlignment="1">
      <alignment horizontal="right"/>
    </xf>
    <xf numFmtId="164" fontId="0" fillId="0" borderId="26" xfId="0" applyNumberFormat="1" applyBorder="1" applyAlignment="1">
      <alignment/>
    </xf>
    <xf numFmtId="164" fontId="42" fillId="0" borderId="41" xfId="0" applyNumberFormat="1" applyFont="1" applyBorder="1" applyAlignment="1">
      <alignment/>
    </xf>
    <xf numFmtId="164" fontId="0" fillId="0" borderId="36" xfId="0" applyNumberFormat="1" applyBorder="1" applyAlignment="1">
      <alignment/>
    </xf>
    <xf numFmtId="164" fontId="42"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64" fontId="0" fillId="0" borderId="37" xfId="0" applyNumberFormat="1" applyBorder="1" applyAlignment="1">
      <alignment/>
    </xf>
    <xf numFmtId="164" fontId="0" fillId="0" borderId="38" xfId="0" applyNumberFormat="1" applyBorder="1" applyAlignment="1">
      <alignment/>
    </xf>
    <xf numFmtId="164" fontId="42" fillId="0" borderId="43" xfId="0" applyNumberFormat="1" applyFont="1" applyBorder="1" applyAlignment="1">
      <alignment/>
    </xf>
    <xf numFmtId="164" fontId="42"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2" fillId="0" borderId="46" xfId="0" applyFont="1" applyBorder="1" applyAlignment="1">
      <alignment horizontal="right"/>
    </xf>
    <xf numFmtId="164" fontId="0" fillId="0" borderId="21" xfId="0" applyNumberFormat="1" applyBorder="1" applyAlignment="1">
      <alignment horizontal="right"/>
    </xf>
    <xf numFmtId="0" fontId="0" fillId="0" borderId="38" xfId="0" applyBorder="1" applyAlignment="1">
      <alignment horizontal="center"/>
    </xf>
    <xf numFmtId="164" fontId="0" fillId="0" borderId="36" xfId="0" applyNumberFormat="1" applyBorder="1" applyAlignment="1">
      <alignment horizontal="right"/>
    </xf>
    <xf numFmtId="164" fontId="0" fillId="0" borderId="37" xfId="0" applyNumberFormat="1" applyBorder="1" applyAlignment="1">
      <alignment horizontal="right"/>
    </xf>
    <xf numFmtId="164" fontId="0" fillId="0" borderId="38" xfId="0" applyNumberForma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2" fillId="0" borderId="43" xfId="0" applyNumberFormat="1" applyFont="1" applyBorder="1" applyAlignment="1">
      <alignment/>
    </xf>
    <xf numFmtId="2" fontId="42" fillId="0" borderId="40" xfId="0" applyNumberFormat="1" applyFont="1" applyBorder="1" applyAlignment="1">
      <alignment/>
    </xf>
    <xf numFmtId="2" fontId="42" fillId="0" borderId="44" xfId="0" applyNumberFormat="1" applyFont="1" applyBorder="1" applyAlignment="1">
      <alignment/>
    </xf>
    <xf numFmtId="2" fontId="42" fillId="0" borderId="42" xfId="0" applyNumberFormat="1" applyFont="1" applyBorder="1" applyAlignment="1">
      <alignment/>
    </xf>
    <xf numFmtId="2" fontId="42"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2" fillId="0" borderId="48" xfId="0" applyNumberFormat="1" applyFont="1" applyBorder="1" applyAlignment="1">
      <alignment/>
    </xf>
    <xf numFmtId="2" fontId="42"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7" fillId="0" borderId="0" xfId="0" applyFont="1" applyFill="1" applyBorder="1" applyAlignment="1">
      <alignment horizontal="center"/>
    </xf>
    <xf numFmtId="0" fontId="48"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2"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2" fillId="0" borderId="15" xfId="0" applyFont="1" applyFill="1" applyBorder="1" applyAlignment="1">
      <alignment/>
    </xf>
    <xf numFmtId="0" fontId="0" fillId="0" borderId="15" xfId="0" applyFill="1" applyBorder="1" applyAlignment="1">
      <alignment/>
    </xf>
    <xf numFmtId="0" fontId="42"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2"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6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5" xfId="0" applyNumberFormat="1" applyFont="1" applyFill="1" applyBorder="1" applyAlignment="1">
      <alignment/>
    </xf>
    <xf numFmtId="0" fontId="49" fillId="0" borderId="0" xfId="0" applyFont="1" applyAlignment="1">
      <alignment/>
    </xf>
    <xf numFmtId="0" fontId="46"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25" fillId="0" borderId="44" xfId="0" applyNumberFormat="1" applyFont="1" applyFill="1" applyBorder="1" applyAlignment="1">
      <alignment/>
    </xf>
    <xf numFmtId="164" fontId="42" fillId="0" borderId="40" xfId="0" applyNumberFormat="1" applyFont="1" applyFill="1" applyBorder="1" applyAlignment="1">
      <alignment/>
    </xf>
    <xf numFmtId="164" fontId="42" fillId="0" borderId="44" xfId="0" applyNumberFormat="1" applyFont="1" applyFill="1" applyBorder="1" applyAlignment="1">
      <alignment/>
    </xf>
    <xf numFmtId="164" fontId="42" fillId="0" borderId="43" xfId="0" applyNumberFormat="1" applyFont="1" applyFill="1" applyBorder="1" applyAlignment="1">
      <alignment/>
    </xf>
    <xf numFmtId="164" fontId="42" fillId="0" borderId="42" xfId="0" applyNumberFormat="1" applyFont="1" applyFill="1" applyBorder="1" applyAlignment="1">
      <alignment/>
    </xf>
    <xf numFmtId="164" fontId="0" fillId="0" borderId="22" xfId="0" applyNumberFormat="1" applyBorder="1" applyAlignment="1">
      <alignment/>
    </xf>
    <xf numFmtId="164" fontId="0" fillId="0" borderId="33" xfId="0" applyNumberFormat="1" applyBorder="1" applyAlignment="1">
      <alignment/>
    </xf>
    <xf numFmtId="164" fontId="42" fillId="0" borderId="52" xfId="0" applyNumberFormat="1" applyFont="1" applyBorder="1" applyAlignment="1">
      <alignment/>
    </xf>
    <xf numFmtId="164" fontId="42" fillId="0" borderId="53" xfId="0" applyNumberFormat="1" applyFont="1" applyBorder="1" applyAlignment="1">
      <alignment/>
    </xf>
    <xf numFmtId="164" fontId="0" fillId="0" borderId="37" xfId="0" applyNumberFormat="1" applyFill="1" applyBorder="1" applyAlignment="1">
      <alignment/>
    </xf>
    <xf numFmtId="164" fontId="0" fillId="0" borderId="21" xfId="0" applyNumberFormat="1" applyFill="1" applyBorder="1" applyAlignment="1">
      <alignment/>
    </xf>
    <xf numFmtId="164" fontId="0" fillId="0" borderId="38" xfId="0" applyNumberFormat="1" applyFill="1" applyBorder="1" applyAlignment="1">
      <alignment/>
    </xf>
    <xf numFmtId="164" fontId="42" fillId="0" borderId="41" xfId="0" applyNumberFormat="1" applyFont="1" applyFill="1" applyBorder="1" applyAlignment="1">
      <alignment/>
    </xf>
    <xf numFmtId="2" fontId="0" fillId="0" borderId="0" xfId="0" applyNumberFormat="1" applyAlignment="1">
      <alignment/>
    </xf>
    <xf numFmtId="0" fontId="45" fillId="0" borderId="0" xfId="0" applyFont="1" applyFill="1" applyAlignment="1">
      <alignment/>
    </xf>
    <xf numFmtId="0" fontId="50" fillId="0" borderId="0" xfId="0" applyFont="1" applyAlignment="1">
      <alignment/>
    </xf>
    <xf numFmtId="0" fontId="51" fillId="0" borderId="0" xfId="0" applyFont="1" applyAlignment="1">
      <alignment/>
    </xf>
    <xf numFmtId="0" fontId="51" fillId="0" borderId="0" xfId="0" applyFont="1" applyFill="1" applyBorder="1" applyAlignment="1">
      <alignment horizontal="center"/>
    </xf>
    <xf numFmtId="0" fontId="45" fillId="0" borderId="0" xfId="0" applyFont="1" applyAlignment="1">
      <alignment/>
    </xf>
    <xf numFmtId="0" fontId="51" fillId="0" borderId="0" xfId="0" applyFont="1" applyBorder="1" applyAlignment="1">
      <alignment/>
    </xf>
    <xf numFmtId="0" fontId="0" fillId="0" borderId="54"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55" xfId="0" applyBorder="1" applyAlignment="1">
      <alignment horizontal="center"/>
    </xf>
    <xf numFmtId="0" fontId="51" fillId="0" borderId="0" xfId="0" applyFont="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51" fillId="0" borderId="0" xfId="0" applyFont="1" applyFill="1" applyBorder="1" applyAlignment="1">
      <alignment horizontal="center"/>
    </xf>
    <xf numFmtId="0" fontId="2" fillId="0" borderId="0" xfId="0" applyFont="1" applyFill="1" applyBorder="1" applyAlignment="1">
      <alignment horizontal="center"/>
    </xf>
    <xf numFmtId="0" fontId="47" fillId="0" borderId="0" xfId="0" applyFont="1" applyFill="1" applyBorder="1" applyAlignment="1">
      <alignment horizontal="center"/>
    </xf>
    <xf numFmtId="0" fontId="42" fillId="0" borderId="59" xfId="0" applyFont="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42" fillId="0" borderId="60" xfId="0" applyFont="1" applyBorder="1" applyAlignment="1">
      <alignment horizontal="center"/>
    </xf>
    <xf numFmtId="0" fontId="42" fillId="0" borderId="61" xfId="0" applyFont="1" applyBorder="1" applyAlignment="1">
      <alignment horizontal="center"/>
    </xf>
    <xf numFmtId="0" fontId="0" fillId="0" borderId="47" xfId="0" applyBorder="1" applyAlignment="1">
      <alignment horizontal="center"/>
    </xf>
    <xf numFmtId="0" fontId="0" fillId="0" borderId="26" xfId="0" applyBorder="1" applyAlignment="1">
      <alignment horizontal="center"/>
    </xf>
    <xf numFmtId="0" fontId="42" fillId="0" borderId="0" xfId="0" applyFont="1" applyBorder="1" applyAlignment="1">
      <alignment horizontal="center"/>
    </xf>
    <xf numFmtId="0" fontId="0" fillId="0" borderId="60" xfId="0" applyFont="1" applyBorder="1" applyAlignment="1">
      <alignment horizontal="center"/>
    </xf>
    <xf numFmtId="0" fontId="0" fillId="0" borderId="59" xfId="0" applyFont="1" applyBorder="1" applyAlignment="1">
      <alignment horizontal="center"/>
    </xf>
    <xf numFmtId="0" fontId="0" fillId="0" borderId="61" xfId="0" applyFont="1" applyBorder="1" applyAlignment="1">
      <alignment horizontal="center"/>
    </xf>
    <xf numFmtId="0" fontId="42" fillId="0" borderId="62" xfId="0" applyFont="1" applyBorder="1" applyAlignment="1">
      <alignment horizontal="center"/>
    </xf>
    <xf numFmtId="0" fontId="0" fillId="0" borderId="63" xfId="0" applyFont="1" applyBorder="1" applyAlignment="1">
      <alignment horizontal="center"/>
    </xf>
    <xf numFmtId="0" fontId="0" fillId="0" borderId="6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31</xdr:row>
      <xdr:rowOff>161925</xdr:rowOff>
    </xdr:to>
    <xdr:sp>
      <xdr:nvSpPr>
        <xdr:cNvPr id="1" name="Tekstvak 1"/>
        <xdr:cNvSpPr txBox="1">
          <a:spLocks noChangeArrowheads="1"/>
        </xdr:cNvSpPr>
      </xdr:nvSpPr>
      <xdr:spPr>
        <a:xfrm>
          <a:off x="85725" y="9525"/>
          <a:ext cx="7439025" cy="60579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is het vierde statistisch jaarboek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09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A35" sqref="A35"/>
    </sheetView>
  </sheetViews>
  <sheetFormatPr defaultColWidth="9.140625" defaultRowHeight="15"/>
  <cols>
    <col min="1" max="1" width="25.28125" style="0" customWidth="1"/>
  </cols>
  <sheetData>
    <row r="1" ht="18">
      <c r="A1" s="177" t="s">
        <v>90</v>
      </c>
    </row>
    <row r="2" ht="15">
      <c r="A2" s="196" t="s">
        <v>89</v>
      </c>
    </row>
    <row r="4" ht="14.25">
      <c r="A4" s="33" t="s">
        <v>77</v>
      </c>
    </row>
    <row r="5" spans="1:2" ht="14.25">
      <c r="A5" s="29" t="s">
        <v>54</v>
      </c>
      <c r="B5" t="s">
        <v>52</v>
      </c>
    </row>
    <row r="6" spans="1:2" ht="14.25">
      <c r="A6" s="29" t="s">
        <v>55</v>
      </c>
      <c r="B6" t="s">
        <v>53</v>
      </c>
    </row>
    <row r="7" ht="14.25">
      <c r="A7" s="29"/>
    </row>
    <row r="8" spans="1:2" ht="14.25">
      <c r="A8" s="29" t="s">
        <v>56</v>
      </c>
      <c r="B8" t="s">
        <v>61</v>
      </c>
    </row>
    <row r="9" ht="14.25">
      <c r="A9" s="29"/>
    </row>
    <row r="10" ht="14.25">
      <c r="A10" s="68" t="s">
        <v>62</v>
      </c>
    </row>
    <row r="11" spans="1:2" ht="14.25">
      <c r="A11" s="29" t="s">
        <v>73</v>
      </c>
      <c r="B11" t="s">
        <v>52</v>
      </c>
    </row>
    <row r="12" spans="1:2" ht="14.25">
      <c r="A12" s="29" t="s">
        <v>74</v>
      </c>
      <c r="B12" t="s">
        <v>53</v>
      </c>
    </row>
    <row r="13" ht="14.25">
      <c r="A13" s="29"/>
    </row>
    <row r="14" ht="14.25">
      <c r="A14" s="29"/>
    </row>
    <row r="15" ht="14.25">
      <c r="A15" s="68" t="s">
        <v>32</v>
      </c>
    </row>
    <row r="16" spans="1:2" ht="14.25">
      <c r="A16" s="29" t="s">
        <v>75</v>
      </c>
      <c r="B16" t="s">
        <v>60</v>
      </c>
    </row>
    <row r="17" spans="1:2" ht="14.25">
      <c r="A17" s="29" t="s">
        <v>87</v>
      </c>
      <c r="B17" t="s">
        <v>58</v>
      </c>
    </row>
    <row r="18" spans="1:2" ht="14.25">
      <c r="A18" s="29" t="s">
        <v>88</v>
      </c>
      <c r="B18" t="s">
        <v>57</v>
      </c>
    </row>
    <row r="19" spans="1:2" ht="14.25">
      <c r="A19" s="29" t="s">
        <v>76</v>
      </c>
      <c r="B19" t="s">
        <v>59</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R35"/>
  <sheetViews>
    <sheetView zoomScalePageLayoutView="0" workbookViewId="0" topLeftCell="A1">
      <selection activeCell="A38" sqref="A38"/>
    </sheetView>
  </sheetViews>
  <sheetFormatPr defaultColWidth="9.140625" defaultRowHeight="15"/>
  <cols>
    <col min="1" max="1" width="15.28125" style="2" customWidth="1"/>
    <col min="2" max="3" width="15.28125" style="0" customWidth="1"/>
    <col min="4" max="14" width="13.57421875" style="0" customWidth="1"/>
    <col min="15" max="15" width="13.57421875" style="2" customWidth="1"/>
    <col min="16" max="18" width="14.28125" style="0" customWidth="1"/>
  </cols>
  <sheetData>
    <row r="1" ht="14.25">
      <c r="A1" s="1" t="s">
        <v>82</v>
      </c>
    </row>
    <row r="2" spans="1:18" ht="14.25">
      <c r="A2" s="203" t="s">
        <v>25</v>
      </c>
      <c r="B2" s="203"/>
      <c r="C2" s="203"/>
      <c r="D2" s="203"/>
      <c r="E2" s="203"/>
      <c r="F2" s="203"/>
      <c r="G2" s="203"/>
      <c r="H2" s="203"/>
      <c r="I2" s="203"/>
      <c r="J2" s="203"/>
      <c r="K2" s="203"/>
      <c r="L2" s="203"/>
      <c r="M2" s="203"/>
      <c r="N2" s="203"/>
      <c r="O2" s="203"/>
      <c r="P2" s="78"/>
      <c r="Q2" s="78"/>
      <c r="R2" s="78"/>
    </row>
    <row r="3" spans="1:18" s="199" customFormat="1" ht="14.25">
      <c r="A3" s="207" t="s">
        <v>89</v>
      </c>
      <c r="B3" s="207"/>
      <c r="C3" s="207"/>
      <c r="D3" s="207"/>
      <c r="E3" s="207"/>
      <c r="F3" s="207"/>
      <c r="G3" s="207"/>
      <c r="H3" s="207"/>
      <c r="I3" s="207"/>
      <c r="J3" s="207"/>
      <c r="K3" s="207"/>
      <c r="L3" s="207"/>
      <c r="M3" s="207"/>
      <c r="N3" s="207"/>
      <c r="O3" s="207"/>
      <c r="P3" s="200"/>
      <c r="Q3" s="200"/>
      <c r="R3" s="200"/>
    </row>
    <row r="4" spans="1:18" ht="6.75" customHeight="1">
      <c r="A4" s="31"/>
      <c r="B4" s="31"/>
      <c r="C4" s="31"/>
      <c r="D4" s="31"/>
      <c r="E4" s="31"/>
      <c r="F4" s="31"/>
      <c r="G4" s="31"/>
      <c r="H4" s="31"/>
      <c r="I4" s="31"/>
      <c r="J4" s="31"/>
      <c r="K4" s="31"/>
      <c r="L4" s="31"/>
      <c r="M4" s="31"/>
      <c r="N4" s="31"/>
      <c r="O4" s="31"/>
      <c r="P4" s="78"/>
      <c r="Q4" s="78"/>
      <c r="R4" s="78"/>
    </row>
    <row r="5" spans="1:18" ht="14.25">
      <c r="A5" s="221" t="s">
        <v>96</v>
      </c>
      <c r="B5" s="221"/>
      <c r="C5" s="221"/>
      <c r="D5" s="221"/>
      <c r="E5" s="221"/>
      <c r="F5" s="221"/>
      <c r="G5" s="221"/>
      <c r="H5" s="221"/>
      <c r="I5" s="221"/>
      <c r="J5" s="221"/>
      <c r="K5" s="221"/>
      <c r="L5" s="221"/>
      <c r="M5" s="221"/>
      <c r="N5" s="221"/>
      <c r="O5" s="221"/>
      <c r="P5" s="110"/>
      <c r="Q5" s="110"/>
      <c r="R5" s="110"/>
    </row>
    <row r="6" ht="6.75" customHeight="1" thickBot="1"/>
    <row r="7" spans="1:15" s="33" customFormat="1" ht="15" thickTop="1">
      <c r="A7" s="214" t="s">
        <v>49</v>
      </c>
      <c r="B7" s="214"/>
      <c r="C7" s="214"/>
      <c r="D7" s="222" t="s">
        <v>1</v>
      </c>
      <c r="E7" s="223"/>
      <c r="F7" s="223"/>
      <c r="G7" s="224"/>
      <c r="H7" s="222" t="s">
        <v>2</v>
      </c>
      <c r="I7" s="223"/>
      <c r="J7" s="223"/>
      <c r="K7" s="224"/>
      <c r="L7" s="223" t="s">
        <v>0</v>
      </c>
      <c r="M7" s="223"/>
      <c r="N7" s="223"/>
      <c r="O7" s="223"/>
    </row>
    <row r="8" spans="1:15" ht="42.75">
      <c r="A8" s="101" t="s">
        <v>40</v>
      </c>
      <c r="B8" s="94" t="s">
        <v>68</v>
      </c>
      <c r="C8" s="105" t="s">
        <v>39</v>
      </c>
      <c r="D8" s="106" t="s">
        <v>18</v>
      </c>
      <c r="E8" s="60" t="s">
        <v>19</v>
      </c>
      <c r="F8" s="60" t="s">
        <v>41</v>
      </c>
      <c r="G8" s="108" t="s">
        <v>0</v>
      </c>
      <c r="H8" s="106" t="s">
        <v>18</v>
      </c>
      <c r="I8" s="60" t="s">
        <v>19</v>
      </c>
      <c r="J8" s="60" t="s">
        <v>41</v>
      </c>
      <c r="K8" s="124" t="s">
        <v>0</v>
      </c>
      <c r="L8" s="101" t="s">
        <v>18</v>
      </c>
      <c r="M8" s="60" t="s">
        <v>19</v>
      </c>
      <c r="N8" s="60" t="s">
        <v>41</v>
      </c>
      <c r="O8" s="118" t="s">
        <v>0</v>
      </c>
    </row>
    <row r="9" spans="1:16" ht="14.25">
      <c r="A9" s="102" t="s">
        <v>70</v>
      </c>
      <c r="B9" s="96" t="s">
        <v>70</v>
      </c>
      <c r="C9" s="103" t="s">
        <v>70</v>
      </c>
      <c r="D9" s="125">
        <v>918</v>
      </c>
      <c r="E9" s="116">
        <v>8683</v>
      </c>
      <c r="F9" s="116">
        <v>280</v>
      </c>
      <c r="G9" s="126">
        <v>9881</v>
      </c>
      <c r="H9" s="190">
        <v>624</v>
      </c>
      <c r="I9" s="191">
        <v>9064</v>
      </c>
      <c r="J9" s="191">
        <v>233</v>
      </c>
      <c r="K9" s="192">
        <v>9921</v>
      </c>
      <c r="L9" s="121">
        <f>SUM(D9,H9)</f>
        <v>1542</v>
      </c>
      <c r="M9" s="116">
        <f aca="true" t="shared" si="0" ref="M9:O16">SUM(E9,I9)</f>
        <v>17747</v>
      </c>
      <c r="N9" s="116">
        <f t="shared" si="0"/>
        <v>513</v>
      </c>
      <c r="O9" s="119">
        <f t="shared" si="0"/>
        <v>19802</v>
      </c>
      <c r="P9" s="50"/>
    </row>
    <row r="10" spans="1:15" ht="14.25">
      <c r="A10" s="102" t="s">
        <v>70</v>
      </c>
      <c r="B10" s="96" t="s">
        <v>70</v>
      </c>
      <c r="C10" s="103" t="s">
        <v>69</v>
      </c>
      <c r="D10" s="125">
        <v>445</v>
      </c>
      <c r="E10" s="116">
        <v>3867</v>
      </c>
      <c r="F10" s="116">
        <v>304</v>
      </c>
      <c r="G10" s="126">
        <v>4616</v>
      </c>
      <c r="H10" s="190">
        <v>316</v>
      </c>
      <c r="I10" s="191">
        <v>4023</v>
      </c>
      <c r="J10" s="191">
        <v>300</v>
      </c>
      <c r="K10" s="192">
        <v>4639</v>
      </c>
      <c r="L10" s="121">
        <f aca="true" t="shared" si="1" ref="L10:L16">SUM(D10,H10)</f>
        <v>761</v>
      </c>
      <c r="M10" s="116">
        <f t="shared" si="0"/>
        <v>7890</v>
      </c>
      <c r="N10" s="116">
        <f t="shared" si="0"/>
        <v>604</v>
      </c>
      <c r="O10" s="119">
        <f t="shared" si="0"/>
        <v>9255</v>
      </c>
    </row>
    <row r="11" spans="1:15" ht="14.25">
      <c r="A11" s="102" t="s">
        <v>70</v>
      </c>
      <c r="B11" s="96" t="s">
        <v>69</v>
      </c>
      <c r="C11" s="103" t="s">
        <v>70</v>
      </c>
      <c r="D11" s="125">
        <v>499</v>
      </c>
      <c r="E11" s="116">
        <v>4473</v>
      </c>
      <c r="F11" s="116">
        <v>134</v>
      </c>
      <c r="G11" s="126">
        <v>5106</v>
      </c>
      <c r="H11" s="190">
        <v>299</v>
      </c>
      <c r="I11" s="191">
        <v>4570</v>
      </c>
      <c r="J11" s="191">
        <v>101</v>
      </c>
      <c r="K11" s="192">
        <v>4970</v>
      </c>
      <c r="L11" s="121">
        <f t="shared" si="1"/>
        <v>798</v>
      </c>
      <c r="M11" s="116">
        <f t="shared" si="0"/>
        <v>9043</v>
      </c>
      <c r="N11" s="116">
        <f t="shared" si="0"/>
        <v>235</v>
      </c>
      <c r="O11" s="119">
        <f t="shared" si="0"/>
        <v>10076</v>
      </c>
    </row>
    <row r="12" spans="1:15" ht="14.25">
      <c r="A12" s="102" t="s">
        <v>69</v>
      </c>
      <c r="B12" s="96" t="s">
        <v>70</v>
      </c>
      <c r="C12" s="103" t="s">
        <v>70</v>
      </c>
      <c r="D12" s="125">
        <v>1037</v>
      </c>
      <c r="E12" s="116">
        <v>12267</v>
      </c>
      <c r="F12" s="116">
        <v>122</v>
      </c>
      <c r="G12" s="126">
        <v>13426</v>
      </c>
      <c r="H12" s="190">
        <v>623</v>
      </c>
      <c r="I12" s="191">
        <v>13289</v>
      </c>
      <c r="J12" s="191">
        <v>87</v>
      </c>
      <c r="K12" s="192">
        <v>13999</v>
      </c>
      <c r="L12" s="121">
        <f t="shared" si="1"/>
        <v>1660</v>
      </c>
      <c r="M12" s="116">
        <f t="shared" si="0"/>
        <v>25556</v>
      </c>
      <c r="N12" s="116">
        <f t="shared" si="0"/>
        <v>209</v>
      </c>
      <c r="O12" s="119">
        <f t="shared" si="0"/>
        <v>27425</v>
      </c>
    </row>
    <row r="13" spans="1:15" ht="14.25">
      <c r="A13" s="102" t="s">
        <v>70</v>
      </c>
      <c r="B13" s="96" t="s">
        <v>69</v>
      </c>
      <c r="C13" s="103" t="s">
        <v>69</v>
      </c>
      <c r="D13" s="125">
        <v>535</v>
      </c>
      <c r="E13" s="116">
        <v>6827</v>
      </c>
      <c r="F13" s="116">
        <v>353</v>
      </c>
      <c r="G13" s="126">
        <v>7715</v>
      </c>
      <c r="H13" s="190">
        <v>306</v>
      </c>
      <c r="I13" s="191">
        <v>6607</v>
      </c>
      <c r="J13" s="191">
        <v>413</v>
      </c>
      <c r="K13" s="192">
        <v>7326</v>
      </c>
      <c r="L13" s="121">
        <f t="shared" si="1"/>
        <v>841</v>
      </c>
      <c r="M13" s="116">
        <f t="shared" si="0"/>
        <v>13434</v>
      </c>
      <c r="N13" s="116">
        <f t="shared" si="0"/>
        <v>766</v>
      </c>
      <c r="O13" s="119">
        <f t="shared" si="0"/>
        <v>15041</v>
      </c>
    </row>
    <row r="14" spans="1:15" ht="14.25">
      <c r="A14" s="102" t="s">
        <v>69</v>
      </c>
      <c r="B14" s="96" t="s">
        <v>70</v>
      </c>
      <c r="C14" s="103" t="s">
        <v>69</v>
      </c>
      <c r="D14" s="125">
        <v>1130</v>
      </c>
      <c r="E14" s="116">
        <v>14096</v>
      </c>
      <c r="F14" s="116">
        <v>259</v>
      </c>
      <c r="G14" s="126">
        <v>15485</v>
      </c>
      <c r="H14" s="190">
        <v>698</v>
      </c>
      <c r="I14" s="191">
        <v>14388</v>
      </c>
      <c r="J14" s="191">
        <v>217</v>
      </c>
      <c r="K14" s="192">
        <v>15303</v>
      </c>
      <c r="L14" s="121">
        <f t="shared" si="1"/>
        <v>1828</v>
      </c>
      <c r="M14" s="116">
        <f t="shared" si="0"/>
        <v>28484</v>
      </c>
      <c r="N14" s="116">
        <f t="shared" si="0"/>
        <v>476</v>
      </c>
      <c r="O14" s="119">
        <f t="shared" si="0"/>
        <v>30788</v>
      </c>
    </row>
    <row r="15" spans="1:15" ht="14.25">
      <c r="A15" s="102" t="s">
        <v>69</v>
      </c>
      <c r="B15" s="96" t="s">
        <v>69</v>
      </c>
      <c r="C15" s="103" t="s">
        <v>70</v>
      </c>
      <c r="D15" s="125">
        <v>1568</v>
      </c>
      <c r="E15" s="116">
        <v>23850</v>
      </c>
      <c r="F15" s="116">
        <v>129</v>
      </c>
      <c r="G15" s="126">
        <v>25547</v>
      </c>
      <c r="H15" s="190">
        <v>854</v>
      </c>
      <c r="I15" s="191">
        <v>24366</v>
      </c>
      <c r="J15" s="191">
        <v>78</v>
      </c>
      <c r="K15" s="192">
        <v>25298</v>
      </c>
      <c r="L15" s="121">
        <f t="shared" si="1"/>
        <v>2422</v>
      </c>
      <c r="M15" s="116">
        <f t="shared" si="0"/>
        <v>48216</v>
      </c>
      <c r="N15" s="116">
        <f t="shared" si="0"/>
        <v>207</v>
      </c>
      <c r="O15" s="119">
        <f t="shared" si="0"/>
        <v>50845</v>
      </c>
    </row>
    <row r="16" spans="1:15" ht="14.25">
      <c r="A16" s="102" t="s">
        <v>69</v>
      </c>
      <c r="B16" s="96" t="s">
        <v>69</v>
      </c>
      <c r="C16" s="103" t="s">
        <v>69</v>
      </c>
      <c r="D16" s="125">
        <v>5014</v>
      </c>
      <c r="E16" s="116">
        <v>113765</v>
      </c>
      <c r="F16" s="116">
        <v>819</v>
      </c>
      <c r="G16" s="126">
        <v>119598</v>
      </c>
      <c r="H16" s="190">
        <v>2229</v>
      </c>
      <c r="I16" s="191">
        <v>111364</v>
      </c>
      <c r="J16" s="191">
        <v>693</v>
      </c>
      <c r="K16" s="192">
        <v>114286</v>
      </c>
      <c r="L16" s="121">
        <f t="shared" si="1"/>
        <v>7243</v>
      </c>
      <c r="M16" s="116">
        <f t="shared" si="0"/>
        <v>225129</v>
      </c>
      <c r="N16" s="116">
        <f t="shared" si="0"/>
        <v>1512</v>
      </c>
      <c r="O16" s="119">
        <f t="shared" si="0"/>
        <v>233884</v>
      </c>
    </row>
    <row r="17" spans="1:15" s="34" customFormat="1" ht="14.25">
      <c r="A17" s="99"/>
      <c r="B17" s="99"/>
      <c r="C17" s="104" t="s">
        <v>0</v>
      </c>
      <c r="D17" s="127">
        <f>SUM(D9:D16)</f>
        <v>11146</v>
      </c>
      <c r="E17" s="182">
        <f aca="true" t="shared" si="2" ref="E17:O17">SUM(E9:E16)</f>
        <v>187828</v>
      </c>
      <c r="F17" s="182">
        <f t="shared" si="2"/>
        <v>2400</v>
      </c>
      <c r="G17" s="183">
        <f t="shared" si="2"/>
        <v>201374</v>
      </c>
      <c r="H17" s="184">
        <f t="shared" si="2"/>
        <v>5949</v>
      </c>
      <c r="I17" s="182">
        <f t="shared" si="2"/>
        <v>187671</v>
      </c>
      <c r="J17" s="182">
        <f t="shared" si="2"/>
        <v>2122</v>
      </c>
      <c r="K17" s="183">
        <f t="shared" si="2"/>
        <v>195742</v>
      </c>
      <c r="L17" s="185">
        <f t="shared" si="2"/>
        <v>17095</v>
      </c>
      <c r="M17" s="182">
        <f t="shared" si="2"/>
        <v>375499</v>
      </c>
      <c r="N17" s="182">
        <f t="shared" si="2"/>
        <v>4522</v>
      </c>
      <c r="O17" s="193">
        <f t="shared" si="2"/>
        <v>397116</v>
      </c>
    </row>
    <row r="18" ht="14.25">
      <c r="E18" s="50"/>
    </row>
    <row r="20" spans="1:15" ht="14.25">
      <c r="A20" s="203" t="s">
        <v>25</v>
      </c>
      <c r="B20" s="203"/>
      <c r="C20" s="203"/>
      <c r="D20" s="203"/>
      <c r="E20" s="203"/>
      <c r="F20" s="203"/>
      <c r="G20" s="203"/>
      <c r="H20" s="203"/>
      <c r="I20" s="203"/>
      <c r="J20" s="203"/>
      <c r="K20" s="203"/>
      <c r="L20" s="203"/>
      <c r="M20" s="78"/>
      <c r="N20" s="78"/>
      <c r="O20" s="78"/>
    </row>
    <row r="21" spans="1:15" s="199" customFormat="1" ht="14.25">
      <c r="A21" s="207" t="s">
        <v>89</v>
      </c>
      <c r="B21" s="207"/>
      <c r="C21" s="207"/>
      <c r="D21" s="207"/>
      <c r="E21" s="207"/>
      <c r="F21" s="207"/>
      <c r="G21" s="207"/>
      <c r="H21" s="207"/>
      <c r="I21" s="207"/>
      <c r="J21" s="207"/>
      <c r="K21" s="207"/>
      <c r="L21" s="207"/>
      <c r="M21" s="200"/>
      <c r="N21" s="200"/>
      <c r="O21" s="200"/>
    </row>
    <row r="22" spans="1:15" ht="6.75" customHeight="1">
      <c r="A22" s="31"/>
      <c r="B22" s="31"/>
      <c r="C22" s="31"/>
      <c r="D22" s="31"/>
      <c r="E22" s="31"/>
      <c r="F22" s="31"/>
      <c r="G22" s="31"/>
      <c r="H22" s="31"/>
      <c r="I22" s="31"/>
      <c r="J22" s="31"/>
      <c r="K22" s="31"/>
      <c r="L22" s="31"/>
      <c r="M22" s="78"/>
      <c r="N22" s="78"/>
      <c r="O22" s="78"/>
    </row>
    <row r="23" spans="1:15" ht="14.25">
      <c r="A23" s="221" t="s">
        <v>97</v>
      </c>
      <c r="B23" s="221"/>
      <c r="C23" s="221"/>
      <c r="D23" s="221"/>
      <c r="E23" s="221"/>
      <c r="F23" s="221"/>
      <c r="G23" s="221"/>
      <c r="H23" s="221"/>
      <c r="I23" s="221"/>
      <c r="J23" s="221"/>
      <c r="K23" s="221"/>
      <c r="L23" s="221"/>
      <c r="M23" s="110"/>
      <c r="N23" s="110"/>
      <c r="O23" s="110"/>
    </row>
    <row r="24" ht="6.75" customHeight="1" thickBot="1"/>
    <row r="25" spans="1:12" ht="15" thickTop="1">
      <c r="A25" s="214" t="s">
        <v>49</v>
      </c>
      <c r="B25" s="214"/>
      <c r="C25" s="214"/>
      <c r="D25" s="222" t="s">
        <v>1</v>
      </c>
      <c r="E25" s="223"/>
      <c r="F25" s="224"/>
      <c r="G25" s="222" t="s">
        <v>2</v>
      </c>
      <c r="H25" s="223"/>
      <c r="I25" s="224"/>
      <c r="J25" s="223" t="s">
        <v>0</v>
      </c>
      <c r="K25" s="223"/>
      <c r="L25" s="223"/>
    </row>
    <row r="26" spans="1:12" ht="42.75">
      <c r="A26" s="101" t="s">
        <v>40</v>
      </c>
      <c r="B26" s="94" t="s">
        <v>68</v>
      </c>
      <c r="C26" s="105" t="s">
        <v>39</v>
      </c>
      <c r="D26" s="106" t="s">
        <v>18</v>
      </c>
      <c r="E26" s="60" t="s">
        <v>19</v>
      </c>
      <c r="F26" s="108" t="s">
        <v>0</v>
      </c>
      <c r="G26" s="106" t="s">
        <v>18</v>
      </c>
      <c r="H26" s="60" t="s">
        <v>19</v>
      </c>
      <c r="I26" s="108" t="s">
        <v>0</v>
      </c>
      <c r="J26" s="101" t="s">
        <v>18</v>
      </c>
      <c r="K26" s="60" t="s">
        <v>19</v>
      </c>
      <c r="L26" s="76" t="s">
        <v>0</v>
      </c>
    </row>
    <row r="27" spans="1:12" ht="14.25">
      <c r="A27" s="102" t="s">
        <v>70</v>
      </c>
      <c r="B27" s="96" t="s">
        <v>70</v>
      </c>
      <c r="C27" s="103" t="s">
        <v>70</v>
      </c>
      <c r="D27" s="147">
        <f aca="true" t="shared" si="3" ref="D27:D35">D9/(D9+E9)*100</f>
        <v>9.56150400999896</v>
      </c>
      <c r="E27" s="138">
        <f aca="true" t="shared" si="4" ref="E27:E35">E9/(E9+D9)*100</f>
        <v>90.43849599000104</v>
      </c>
      <c r="F27" s="139">
        <f>SUM(D27:E27)</f>
        <v>100</v>
      </c>
      <c r="G27" s="147">
        <f aca="true" t="shared" si="5" ref="G27:G35">H9/(H9+I9)*100</f>
        <v>6.4409578860445915</v>
      </c>
      <c r="H27" s="138">
        <f aca="true" t="shared" si="6" ref="H27:H35">I9/(I9+H9)*100</f>
        <v>93.5590421139554</v>
      </c>
      <c r="I27" s="139">
        <f>SUM(G27:H27)</f>
        <v>99.99999999999999</v>
      </c>
      <c r="J27" s="148">
        <f aca="true" t="shared" si="7" ref="J27:J35">L9/(L9+M9)*100</f>
        <v>7.994193581834207</v>
      </c>
      <c r="K27" s="138">
        <f aca="true" t="shared" si="8" ref="K27:K35">M9/(M9+L9)*100</f>
        <v>92.00580641816579</v>
      </c>
      <c r="L27" s="141">
        <f>SUM(J27:K27)</f>
        <v>100</v>
      </c>
    </row>
    <row r="28" spans="1:12" ht="14.25">
      <c r="A28" s="102" t="s">
        <v>70</v>
      </c>
      <c r="B28" s="96" t="s">
        <v>70</v>
      </c>
      <c r="C28" s="103" t="s">
        <v>69</v>
      </c>
      <c r="D28" s="147">
        <f t="shared" si="3"/>
        <v>10.32003710575139</v>
      </c>
      <c r="E28" s="138">
        <f t="shared" si="4"/>
        <v>89.6799628942486</v>
      </c>
      <c r="F28" s="139">
        <f aca="true" t="shared" si="9" ref="F28:F35">SUM(D28:E28)</f>
        <v>100</v>
      </c>
      <c r="G28" s="147">
        <f t="shared" si="5"/>
        <v>7.282784051624798</v>
      </c>
      <c r="H28" s="138">
        <f t="shared" si="6"/>
        <v>92.7172159483752</v>
      </c>
      <c r="I28" s="139">
        <f aca="true" t="shared" si="10" ref="I28:I35">SUM(G28:H28)</f>
        <v>100</v>
      </c>
      <c r="J28" s="148">
        <f t="shared" si="7"/>
        <v>8.796670905097677</v>
      </c>
      <c r="K28" s="138">
        <f t="shared" si="8"/>
        <v>91.20332909490232</v>
      </c>
      <c r="L28" s="141">
        <f aca="true" t="shared" si="11" ref="L28:L35">SUM(J28:K28)</f>
        <v>100</v>
      </c>
    </row>
    <row r="29" spans="1:12" ht="14.25">
      <c r="A29" s="102" t="s">
        <v>70</v>
      </c>
      <c r="B29" s="96" t="s">
        <v>69</v>
      </c>
      <c r="C29" s="103" t="s">
        <v>70</v>
      </c>
      <c r="D29" s="147">
        <f t="shared" si="3"/>
        <v>10.03620273531778</v>
      </c>
      <c r="E29" s="138">
        <f t="shared" si="4"/>
        <v>89.96379726468223</v>
      </c>
      <c r="F29" s="139">
        <f t="shared" si="9"/>
        <v>100</v>
      </c>
      <c r="G29" s="147">
        <f t="shared" si="5"/>
        <v>6.1408913534606695</v>
      </c>
      <c r="H29" s="138">
        <f t="shared" si="6"/>
        <v>93.85910864653934</v>
      </c>
      <c r="I29" s="139">
        <f t="shared" si="10"/>
        <v>100.00000000000001</v>
      </c>
      <c r="J29" s="148">
        <f t="shared" si="7"/>
        <v>8.108932019103749</v>
      </c>
      <c r="K29" s="138">
        <f t="shared" si="8"/>
        <v>91.89106798089625</v>
      </c>
      <c r="L29" s="141">
        <f t="shared" si="11"/>
        <v>100</v>
      </c>
    </row>
    <row r="30" spans="1:12" ht="14.25">
      <c r="A30" s="102" t="s">
        <v>69</v>
      </c>
      <c r="B30" s="96" t="s">
        <v>70</v>
      </c>
      <c r="C30" s="103" t="s">
        <v>70</v>
      </c>
      <c r="D30" s="147">
        <f t="shared" si="3"/>
        <v>7.794648226097414</v>
      </c>
      <c r="E30" s="138">
        <f t="shared" si="4"/>
        <v>92.20535177390259</v>
      </c>
      <c r="F30" s="139">
        <f t="shared" si="9"/>
        <v>100</v>
      </c>
      <c r="G30" s="147">
        <f t="shared" si="5"/>
        <v>4.478148361127085</v>
      </c>
      <c r="H30" s="138">
        <f t="shared" si="6"/>
        <v>95.52185163887292</v>
      </c>
      <c r="I30" s="139">
        <f t="shared" si="10"/>
        <v>100</v>
      </c>
      <c r="J30" s="148">
        <f t="shared" si="7"/>
        <v>6.099353321575544</v>
      </c>
      <c r="K30" s="138">
        <f t="shared" si="8"/>
        <v>93.90064667842447</v>
      </c>
      <c r="L30" s="141">
        <f t="shared" si="11"/>
        <v>100.00000000000001</v>
      </c>
    </row>
    <row r="31" spans="1:12" ht="14.25">
      <c r="A31" s="102" t="s">
        <v>70</v>
      </c>
      <c r="B31" s="96" t="s">
        <v>69</v>
      </c>
      <c r="C31" s="103" t="s">
        <v>69</v>
      </c>
      <c r="D31" s="147">
        <f t="shared" si="3"/>
        <v>7.267046998098343</v>
      </c>
      <c r="E31" s="138">
        <f t="shared" si="4"/>
        <v>92.73295300190165</v>
      </c>
      <c r="F31" s="139">
        <f t="shared" si="9"/>
        <v>99.99999999999999</v>
      </c>
      <c r="G31" s="147">
        <f t="shared" si="5"/>
        <v>4.426442933603356</v>
      </c>
      <c r="H31" s="138">
        <f t="shared" si="6"/>
        <v>95.57355706639665</v>
      </c>
      <c r="I31" s="139">
        <f t="shared" si="10"/>
        <v>100</v>
      </c>
      <c r="J31" s="148">
        <f t="shared" si="7"/>
        <v>5.891418563922942</v>
      </c>
      <c r="K31" s="138">
        <f t="shared" si="8"/>
        <v>94.10858143607706</v>
      </c>
      <c r="L31" s="141">
        <f t="shared" si="11"/>
        <v>100</v>
      </c>
    </row>
    <row r="32" spans="1:12" ht="14.25">
      <c r="A32" s="102" t="s">
        <v>69</v>
      </c>
      <c r="B32" s="96" t="s">
        <v>70</v>
      </c>
      <c r="C32" s="103" t="s">
        <v>69</v>
      </c>
      <c r="D32" s="147">
        <f t="shared" si="3"/>
        <v>7.4215158281886255</v>
      </c>
      <c r="E32" s="138">
        <f t="shared" si="4"/>
        <v>92.57848417181137</v>
      </c>
      <c r="F32" s="139">
        <f t="shared" si="9"/>
        <v>100</v>
      </c>
      <c r="G32" s="147">
        <f t="shared" si="5"/>
        <v>4.626806310486544</v>
      </c>
      <c r="H32" s="138">
        <f t="shared" si="6"/>
        <v>95.37319368951346</v>
      </c>
      <c r="I32" s="139">
        <f t="shared" si="10"/>
        <v>100</v>
      </c>
      <c r="J32" s="148">
        <f t="shared" si="7"/>
        <v>6.030614937978358</v>
      </c>
      <c r="K32" s="138">
        <f t="shared" si="8"/>
        <v>93.96938506202164</v>
      </c>
      <c r="L32" s="141">
        <f t="shared" si="11"/>
        <v>100</v>
      </c>
    </row>
    <row r="33" spans="1:12" ht="14.25">
      <c r="A33" s="102" t="s">
        <v>69</v>
      </c>
      <c r="B33" s="96" t="s">
        <v>69</v>
      </c>
      <c r="C33" s="103" t="s">
        <v>70</v>
      </c>
      <c r="D33" s="147">
        <f t="shared" si="3"/>
        <v>6.168856715713274</v>
      </c>
      <c r="E33" s="138">
        <f t="shared" si="4"/>
        <v>93.83114328428672</v>
      </c>
      <c r="F33" s="139">
        <f t="shared" si="9"/>
        <v>100</v>
      </c>
      <c r="G33" s="147">
        <f t="shared" si="5"/>
        <v>3.386201427438541</v>
      </c>
      <c r="H33" s="138">
        <f t="shared" si="6"/>
        <v>96.61379857256146</v>
      </c>
      <c r="I33" s="139">
        <f t="shared" si="10"/>
        <v>100</v>
      </c>
      <c r="J33" s="148">
        <f t="shared" si="7"/>
        <v>4.782969311584186</v>
      </c>
      <c r="K33" s="138">
        <f t="shared" si="8"/>
        <v>95.21703068841582</v>
      </c>
      <c r="L33" s="141">
        <f t="shared" si="11"/>
        <v>100</v>
      </c>
    </row>
    <row r="34" spans="1:12" ht="14.25">
      <c r="A34" s="102" t="s">
        <v>69</v>
      </c>
      <c r="B34" s="96" t="s">
        <v>69</v>
      </c>
      <c r="C34" s="103" t="s">
        <v>69</v>
      </c>
      <c r="D34" s="147">
        <f t="shared" si="3"/>
        <v>4.221284907264752</v>
      </c>
      <c r="E34" s="138">
        <f t="shared" si="4"/>
        <v>95.77871509273524</v>
      </c>
      <c r="F34" s="139">
        <f t="shared" si="9"/>
        <v>99.99999999999999</v>
      </c>
      <c r="G34" s="147">
        <f t="shared" si="5"/>
        <v>1.9622688017747574</v>
      </c>
      <c r="H34" s="138">
        <f t="shared" si="6"/>
        <v>98.03773119822525</v>
      </c>
      <c r="I34" s="139">
        <f t="shared" si="10"/>
        <v>100</v>
      </c>
      <c r="J34" s="148">
        <f t="shared" si="7"/>
        <v>3.1169848346616633</v>
      </c>
      <c r="K34" s="138">
        <f t="shared" si="8"/>
        <v>96.88301516533834</v>
      </c>
      <c r="L34" s="141">
        <f t="shared" si="11"/>
        <v>100</v>
      </c>
    </row>
    <row r="35" spans="1:12" ht="14.25">
      <c r="A35" s="99"/>
      <c r="B35" s="99"/>
      <c r="C35" s="104" t="s">
        <v>0</v>
      </c>
      <c r="D35" s="149">
        <f t="shared" si="3"/>
        <v>5.6017369103500965</v>
      </c>
      <c r="E35" s="143">
        <f t="shared" si="4"/>
        <v>94.3982630896499</v>
      </c>
      <c r="F35" s="144">
        <f t="shared" si="9"/>
        <v>100</v>
      </c>
      <c r="G35" s="149">
        <f t="shared" si="5"/>
        <v>3.072513170127053</v>
      </c>
      <c r="H35" s="143">
        <f t="shared" si="6"/>
        <v>96.92748682987295</v>
      </c>
      <c r="I35" s="144">
        <f t="shared" si="10"/>
        <v>100</v>
      </c>
      <c r="J35" s="150">
        <f t="shared" si="7"/>
        <v>4.3543711824429305</v>
      </c>
      <c r="K35" s="143">
        <f t="shared" si="8"/>
        <v>95.64562881755707</v>
      </c>
      <c r="L35" s="146">
        <f t="shared" si="11"/>
        <v>100</v>
      </c>
    </row>
  </sheetData>
  <sheetProtection/>
  <mergeCells count="14">
    <mergeCell ref="A3:O3"/>
    <mergeCell ref="A21:L21"/>
    <mergeCell ref="H7:K7"/>
    <mergeCell ref="L7:O7"/>
    <mergeCell ref="J25:L25"/>
    <mergeCell ref="A25:C25"/>
    <mergeCell ref="D25:F25"/>
    <mergeCell ref="G25:I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7"/>
  <sheetViews>
    <sheetView zoomScalePageLayoutView="0" workbookViewId="0" topLeftCell="A1">
      <selection activeCell="A38" sqref="A38"/>
    </sheetView>
  </sheetViews>
  <sheetFormatPr defaultColWidth="9.140625" defaultRowHeight="15"/>
  <cols>
    <col min="1" max="1" width="15.28125" style="2" customWidth="1"/>
    <col min="2" max="3" width="15.28125" style="0" customWidth="1"/>
    <col min="4" max="15" width="13.57421875" style="0" customWidth="1"/>
  </cols>
  <sheetData>
    <row r="1" ht="14.25">
      <c r="A1" s="34" t="s">
        <v>82</v>
      </c>
    </row>
    <row r="2" spans="1:17" ht="14.25">
      <c r="A2" s="203" t="s">
        <v>25</v>
      </c>
      <c r="B2" s="203"/>
      <c r="C2" s="203"/>
      <c r="D2" s="203"/>
      <c r="E2" s="203"/>
      <c r="F2" s="203"/>
      <c r="G2" s="203"/>
      <c r="H2" s="203"/>
      <c r="I2" s="203"/>
      <c r="J2" s="203"/>
      <c r="K2" s="203"/>
      <c r="L2" s="203"/>
      <c r="M2" s="203"/>
      <c r="N2" s="203"/>
      <c r="O2" s="203"/>
      <c r="P2" s="78"/>
      <c r="Q2" s="78"/>
    </row>
    <row r="3" spans="1:18" s="199" customFormat="1" ht="14.25">
      <c r="A3" s="207" t="s">
        <v>89</v>
      </c>
      <c r="B3" s="207"/>
      <c r="C3" s="207"/>
      <c r="D3" s="207"/>
      <c r="E3" s="207"/>
      <c r="F3" s="207"/>
      <c r="G3" s="207"/>
      <c r="H3" s="207"/>
      <c r="I3" s="207"/>
      <c r="J3" s="207"/>
      <c r="K3" s="207"/>
      <c r="L3" s="207"/>
      <c r="M3" s="207"/>
      <c r="N3" s="207"/>
      <c r="O3" s="207"/>
      <c r="P3" s="200"/>
      <c r="Q3" s="200"/>
      <c r="R3" s="200"/>
    </row>
    <row r="4" spans="1:18" ht="6.75" customHeight="1">
      <c r="A4" s="31"/>
      <c r="B4" s="31"/>
      <c r="C4" s="31"/>
      <c r="D4" s="31"/>
      <c r="E4" s="31"/>
      <c r="F4" s="31"/>
      <c r="G4" s="31"/>
      <c r="H4" s="31"/>
      <c r="I4" s="31"/>
      <c r="J4" s="31"/>
      <c r="K4" s="31"/>
      <c r="L4" s="31"/>
      <c r="M4" s="31"/>
      <c r="N4" s="31"/>
      <c r="O4" s="31"/>
      <c r="P4" s="78"/>
      <c r="Q4" s="78"/>
      <c r="R4" s="78"/>
    </row>
    <row r="5" spans="1:17" ht="14.25">
      <c r="A5" s="221" t="s">
        <v>99</v>
      </c>
      <c r="B5" s="221"/>
      <c r="C5" s="221"/>
      <c r="D5" s="221"/>
      <c r="E5" s="221"/>
      <c r="F5" s="221"/>
      <c r="G5" s="221"/>
      <c r="H5" s="221"/>
      <c r="I5" s="221"/>
      <c r="J5" s="221"/>
      <c r="K5" s="221"/>
      <c r="L5" s="221"/>
      <c r="M5" s="221"/>
      <c r="N5" s="221"/>
      <c r="O5" s="221"/>
      <c r="P5" s="110"/>
      <c r="Q5" s="110"/>
    </row>
    <row r="6" ht="6.75" customHeight="1" thickBot="1"/>
    <row r="7" spans="1:15" s="33" customFormat="1" ht="15" thickTop="1">
      <c r="A7" s="214" t="s">
        <v>49</v>
      </c>
      <c r="B7" s="214"/>
      <c r="C7" s="225"/>
      <c r="D7" s="226" t="s">
        <v>43</v>
      </c>
      <c r="E7" s="223"/>
      <c r="F7" s="223"/>
      <c r="G7" s="227"/>
      <c r="H7" s="226" t="s">
        <v>42</v>
      </c>
      <c r="I7" s="223"/>
      <c r="J7" s="223"/>
      <c r="K7" s="227"/>
      <c r="L7" s="226" t="s">
        <v>0</v>
      </c>
      <c r="M7" s="223"/>
      <c r="N7" s="223"/>
      <c r="O7" s="223"/>
    </row>
    <row r="8" spans="1:15" ht="42.75">
      <c r="A8" s="101" t="s">
        <v>40</v>
      </c>
      <c r="B8" s="94" t="s">
        <v>68</v>
      </c>
      <c r="C8" s="95" t="s">
        <v>39</v>
      </c>
      <c r="D8" s="63" t="s">
        <v>18</v>
      </c>
      <c r="E8" s="60" t="s">
        <v>19</v>
      </c>
      <c r="F8" s="60" t="s">
        <v>41</v>
      </c>
      <c r="G8" s="109" t="s">
        <v>0</v>
      </c>
      <c r="H8" s="63" t="s">
        <v>18</v>
      </c>
      <c r="I8" s="60" t="s">
        <v>19</v>
      </c>
      <c r="J8" s="60" t="s">
        <v>41</v>
      </c>
      <c r="K8" s="109" t="s">
        <v>0</v>
      </c>
      <c r="L8" s="93" t="s">
        <v>18</v>
      </c>
      <c r="M8" s="60" t="s">
        <v>19</v>
      </c>
      <c r="N8" s="60" t="s">
        <v>41</v>
      </c>
      <c r="O8" s="76" t="s">
        <v>0</v>
      </c>
    </row>
    <row r="9" spans="1:15" ht="14.25">
      <c r="A9" s="102" t="s">
        <v>70</v>
      </c>
      <c r="B9" s="96" t="s">
        <v>70</v>
      </c>
      <c r="C9" s="97" t="s">
        <v>70</v>
      </c>
      <c r="D9" s="186">
        <v>1151</v>
      </c>
      <c r="E9" s="116">
        <v>13163</v>
      </c>
      <c r="F9" s="116">
        <v>120</v>
      </c>
      <c r="G9" s="187">
        <v>14434</v>
      </c>
      <c r="H9" s="186">
        <v>391</v>
      </c>
      <c r="I9" s="116">
        <v>4584</v>
      </c>
      <c r="J9" s="116">
        <v>393</v>
      </c>
      <c r="K9" s="187">
        <v>5368</v>
      </c>
      <c r="L9" s="186">
        <f>SUM(H9,D9)</f>
        <v>1542</v>
      </c>
      <c r="M9" s="116">
        <f aca="true" t="shared" si="0" ref="M9:O16">SUM(I9,E9)</f>
        <v>17747</v>
      </c>
      <c r="N9" s="116">
        <f t="shared" si="0"/>
        <v>513</v>
      </c>
      <c r="O9" s="119">
        <f t="shared" si="0"/>
        <v>19802</v>
      </c>
    </row>
    <row r="10" spans="1:15" ht="14.25">
      <c r="A10" s="102" t="s">
        <v>70</v>
      </c>
      <c r="B10" s="96" t="s">
        <v>70</v>
      </c>
      <c r="C10" s="97" t="s">
        <v>69</v>
      </c>
      <c r="D10" s="186">
        <v>509</v>
      </c>
      <c r="E10" s="116">
        <v>5179</v>
      </c>
      <c r="F10" s="116">
        <v>90</v>
      </c>
      <c r="G10" s="187">
        <v>5778</v>
      </c>
      <c r="H10" s="186">
        <v>252</v>
      </c>
      <c r="I10" s="116">
        <v>2711</v>
      </c>
      <c r="J10" s="116">
        <v>514</v>
      </c>
      <c r="K10" s="187">
        <v>3477</v>
      </c>
      <c r="L10" s="186">
        <f aca="true" t="shared" si="1" ref="L10:L16">SUM(H10,D10)</f>
        <v>761</v>
      </c>
      <c r="M10" s="116">
        <f t="shared" si="0"/>
        <v>7890</v>
      </c>
      <c r="N10" s="116">
        <f t="shared" si="0"/>
        <v>604</v>
      </c>
      <c r="O10" s="119">
        <f t="shared" si="0"/>
        <v>9255</v>
      </c>
    </row>
    <row r="11" spans="1:15" ht="14.25">
      <c r="A11" s="102" t="s">
        <v>70</v>
      </c>
      <c r="B11" s="96" t="s">
        <v>69</v>
      </c>
      <c r="C11" s="97" t="s">
        <v>70</v>
      </c>
      <c r="D11" s="186">
        <v>604</v>
      </c>
      <c r="E11" s="116">
        <v>6972</v>
      </c>
      <c r="F11" s="116">
        <v>68</v>
      </c>
      <c r="G11" s="187">
        <v>7644</v>
      </c>
      <c r="H11" s="186">
        <v>194</v>
      </c>
      <c r="I11" s="116">
        <v>2071</v>
      </c>
      <c r="J11" s="116">
        <v>167</v>
      </c>
      <c r="K11" s="187">
        <v>2432</v>
      </c>
      <c r="L11" s="186">
        <f t="shared" si="1"/>
        <v>798</v>
      </c>
      <c r="M11" s="116">
        <f t="shared" si="0"/>
        <v>9043</v>
      </c>
      <c r="N11" s="116">
        <f t="shared" si="0"/>
        <v>235</v>
      </c>
      <c r="O11" s="119">
        <f t="shared" si="0"/>
        <v>10076</v>
      </c>
    </row>
    <row r="12" spans="1:15" ht="14.25">
      <c r="A12" s="102" t="s">
        <v>69</v>
      </c>
      <c r="B12" s="96" t="s">
        <v>70</v>
      </c>
      <c r="C12" s="97" t="s">
        <v>70</v>
      </c>
      <c r="D12" s="186">
        <v>1511</v>
      </c>
      <c r="E12" s="116">
        <v>23832</v>
      </c>
      <c r="F12" s="116">
        <v>159</v>
      </c>
      <c r="G12" s="187">
        <v>25502</v>
      </c>
      <c r="H12" s="186">
        <v>149</v>
      </c>
      <c r="I12" s="116">
        <v>1724</v>
      </c>
      <c r="J12" s="116">
        <v>50</v>
      </c>
      <c r="K12" s="187">
        <v>1923</v>
      </c>
      <c r="L12" s="186">
        <f t="shared" si="1"/>
        <v>1660</v>
      </c>
      <c r="M12" s="116">
        <f t="shared" si="0"/>
        <v>25556</v>
      </c>
      <c r="N12" s="116">
        <f t="shared" si="0"/>
        <v>209</v>
      </c>
      <c r="O12" s="119">
        <f t="shared" si="0"/>
        <v>27425</v>
      </c>
    </row>
    <row r="13" spans="1:15" ht="14.25">
      <c r="A13" s="102" t="s">
        <v>70</v>
      </c>
      <c r="B13" s="96" t="s">
        <v>69</v>
      </c>
      <c r="C13" s="97" t="s">
        <v>69</v>
      </c>
      <c r="D13" s="186">
        <v>599</v>
      </c>
      <c r="E13" s="116">
        <v>10725</v>
      </c>
      <c r="F13" s="116">
        <v>210</v>
      </c>
      <c r="G13" s="187">
        <v>11534</v>
      </c>
      <c r="H13" s="186">
        <v>242</v>
      </c>
      <c r="I13" s="116">
        <v>2709</v>
      </c>
      <c r="J13" s="116">
        <v>556</v>
      </c>
      <c r="K13" s="187">
        <v>3507</v>
      </c>
      <c r="L13" s="186">
        <f t="shared" si="1"/>
        <v>841</v>
      </c>
      <c r="M13" s="116">
        <f t="shared" si="0"/>
        <v>13434</v>
      </c>
      <c r="N13" s="116">
        <f t="shared" si="0"/>
        <v>766</v>
      </c>
      <c r="O13" s="119">
        <f t="shared" si="0"/>
        <v>15041</v>
      </c>
    </row>
    <row r="14" spans="1:15" ht="14.25">
      <c r="A14" s="102" t="s">
        <v>69</v>
      </c>
      <c r="B14" s="96" t="s">
        <v>70</v>
      </c>
      <c r="C14" s="97" t="s">
        <v>69</v>
      </c>
      <c r="D14" s="186">
        <v>1682</v>
      </c>
      <c r="E14" s="116">
        <v>26370</v>
      </c>
      <c r="F14" s="116">
        <v>183</v>
      </c>
      <c r="G14" s="187">
        <v>28235</v>
      </c>
      <c r="H14" s="186">
        <v>146</v>
      </c>
      <c r="I14" s="116">
        <v>2114</v>
      </c>
      <c r="J14" s="116">
        <v>293</v>
      </c>
      <c r="K14" s="187">
        <v>2553</v>
      </c>
      <c r="L14" s="186">
        <f t="shared" si="1"/>
        <v>1828</v>
      </c>
      <c r="M14" s="116">
        <f t="shared" si="0"/>
        <v>28484</v>
      </c>
      <c r="N14" s="116">
        <f t="shared" si="0"/>
        <v>476</v>
      </c>
      <c r="O14" s="119">
        <f t="shared" si="0"/>
        <v>30788</v>
      </c>
    </row>
    <row r="15" spans="1:15" ht="14.25">
      <c r="A15" s="102" t="s">
        <v>69</v>
      </c>
      <c r="B15" s="96" t="s">
        <v>69</v>
      </c>
      <c r="C15" s="97" t="s">
        <v>70</v>
      </c>
      <c r="D15" s="186">
        <v>2310</v>
      </c>
      <c r="E15" s="116">
        <v>46492</v>
      </c>
      <c r="F15" s="116">
        <v>178</v>
      </c>
      <c r="G15" s="187">
        <v>48980</v>
      </c>
      <c r="H15" s="186">
        <v>112</v>
      </c>
      <c r="I15" s="116">
        <v>1724</v>
      </c>
      <c r="J15" s="116">
        <v>29</v>
      </c>
      <c r="K15" s="187">
        <v>1865</v>
      </c>
      <c r="L15" s="186">
        <f t="shared" si="1"/>
        <v>2422</v>
      </c>
      <c r="M15" s="116">
        <f t="shared" si="0"/>
        <v>48216</v>
      </c>
      <c r="N15" s="116">
        <f t="shared" si="0"/>
        <v>207</v>
      </c>
      <c r="O15" s="119">
        <f t="shared" si="0"/>
        <v>50845</v>
      </c>
    </row>
    <row r="16" spans="1:15" ht="14.25">
      <c r="A16" s="102" t="s">
        <v>69</v>
      </c>
      <c r="B16" s="96" t="s">
        <v>69</v>
      </c>
      <c r="C16" s="97" t="s">
        <v>69</v>
      </c>
      <c r="D16" s="186">
        <v>6923</v>
      </c>
      <c r="E16" s="116">
        <v>219532</v>
      </c>
      <c r="F16" s="116">
        <v>638</v>
      </c>
      <c r="G16" s="187">
        <v>227093</v>
      </c>
      <c r="H16" s="186">
        <v>320</v>
      </c>
      <c r="I16" s="116">
        <v>5597</v>
      </c>
      <c r="J16" s="116">
        <v>874</v>
      </c>
      <c r="K16" s="187">
        <v>6791</v>
      </c>
      <c r="L16" s="186">
        <f t="shared" si="1"/>
        <v>7243</v>
      </c>
      <c r="M16" s="116">
        <f t="shared" si="0"/>
        <v>225129</v>
      </c>
      <c r="N16" s="116">
        <f t="shared" si="0"/>
        <v>1512</v>
      </c>
      <c r="O16" s="119">
        <f t="shared" si="0"/>
        <v>233884</v>
      </c>
    </row>
    <row r="17" spans="1:15" s="34" customFormat="1" ht="14.25">
      <c r="A17" s="99"/>
      <c r="B17" s="99"/>
      <c r="C17" s="100" t="s">
        <v>0</v>
      </c>
      <c r="D17" s="188">
        <f>SUM(D9:D16)</f>
        <v>15289</v>
      </c>
      <c r="E17" s="117">
        <f aca="true" t="shared" si="2" ref="E17:O17">SUM(E9:E16)</f>
        <v>352265</v>
      </c>
      <c r="F17" s="117">
        <f t="shared" si="2"/>
        <v>1646</v>
      </c>
      <c r="G17" s="189">
        <f t="shared" si="2"/>
        <v>369200</v>
      </c>
      <c r="H17" s="188">
        <f t="shared" si="2"/>
        <v>1806</v>
      </c>
      <c r="I17" s="117">
        <f t="shared" si="2"/>
        <v>23234</v>
      </c>
      <c r="J17" s="117">
        <f t="shared" si="2"/>
        <v>2876</v>
      </c>
      <c r="K17" s="189">
        <f t="shared" si="2"/>
        <v>27916</v>
      </c>
      <c r="L17" s="188">
        <f t="shared" si="2"/>
        <v>17095</v>
      </c>
      <c r="M17" s="117">
        <f t="shared" si="2"/>
        <v>375499</v>
      </c>
      <c r="N17" s="117">
        <f t="shared" si="2"/>
        <v>4522</v>
      </c>
      <c r="O17" s="120">
        <f t="shared" si="2"/>
        <v>397116</v>
      </c>
    </row>
    <row r="18" spans="3:15" s="34" customFormat="1" ht="14.25">
      <c r="C18" s="35"/>
      <c r="D18" s="111"/>
      <c r="E18" s="111"/>
      <c r="F18" s="111"/>
      <c r="G18" s="111"/>
      <c r="H18" s="111"/>
      <c r="I18" s="111"/>
      <c r="J18" s="111"/>
      <c r="K18" s="111"/>
      <c r="L18" s="111"/>
      <c r="M18" s="111"/>
      <c r="N18" s="111"/>
      <c r="O18" s="111"/>
    </row>
    <row r="20" spans="1:15" ht="14.25">
      <c r="A20" s="203" t="s">
        <v>25</v>
      </c>
      <c r="B20" s="203"/>
      <c r="C20" s="203"/>
      <c r="D20" s="203"/>
      <c r="E20" s="203"/>
      <c r="F20" s="203"/>
      <c r="G20" s="203"/>
      <c r="H20" s="203"/>
      <c r="I20" s="203"/>
      <c r="J20" s="203"/>
      <c r="K20" s="203"/>
      <c r="L20" s="203"/>
      <c r="M20" s="78"/>
      <c r="N20" s="78"/>
      <c r="O20" s="78"/>
    </row>
    <row r="21" spans="1:15" s="199" customFormat="1" ht="14.25">
      <c r="A21" s="207" t="s">
        <v>89</v>
      </c>
      <c r="B21" s="207"/>
      <c r="C21" s="207"/>
      <c r="D21" s="207"/>
      <c r="E21" s="207"/>
      <c r="F21" s="207"/>
      <c r="G21" s="207"/>
      <c r="H21" s="207"/>
      <c r="I21" s="207"/>
      <c r="J21" s="207"/>
      <c r="K21" s="207"/>
      <c r="L21" s="207"/>
      <c r="M21" s="200"/>
      <c r="N21" s="200"/>
      <c r="O21" s="200"/>
    </row>
    <row r="22" spans="1:15" ht="6.75" customHeight="1">
      <c r="A22" s="31"/>
      <c r="B22" s="31"/>
      <c r="C22" s="31"/>
      <c r="D22" s="31"/>
      <c r="E22" s="31"/>
      <c r="F22" s="31"/>
      <c r="G22" s="31"/>
      <c r="H22" s="31"/>
      <c r="I22" s="31"/>
      <c r="J22" s="31"/>
      <c r="K22" s="31"/>
      <c r="L22" s="31"/>
      <c r="M22" s="78"/>
      <c r="N22" s="78"/>
      <c r="O22" s="78"/>
    </row>
    <row r="23" spans="1:15" ht="14.25">
      <c r="A23" s="221" t="s">
        <v>98</v>
      </c>
      <c r="B23" s="221"/>
      <c r="C23" s="221"/>
      <c r="D23" s="221"/>
      <c r="E23" s="221"/>
      <c r="F23" s="221"/>
      <c r="G23" s="221"/>
      <c r="H23" s="221"/>
      <c r="I23" s="221"/>
      <c r="J23" s="221"/>
      <c r="K23" s="221"/>
      <c r="L23" s="221"/>
      <c r="M23" s="110"/>
      <c r="N23" s="110"/>
      <c r="O23" s="110"/>
    </row>
    <row r="24" ht="6.75" customHeight="1" thickBot="1"/>
    <row r="25" spans="1:12" ht="15" thickTop="1">
      <c r="A25" s="214" t="s">
        <v>49</v>
      </c>
      <c r="B25" s="214"/>
      <c r="C25" s="214"/>
      <c r="D25" s="222" t="s">
        <v>43</v>
      </c>
      <c r="E25" s="223"/>
      <c r="F25" s="224"/>
      <c r="G25" s="222" t="s">
        <v>42</v>
      </c>
      <c r="H25" s="223"/>
      <c r="I25" s="224"/>
      <c r="J25" s="222" t="s">
        <v>0</v>
      </c>
      <c r="K25" s="223"/>
      <c r="L25" s="223"/>
    </row>
    <row r="26" spans="1:12" ht="48.75" customHeight="1">
      <c r="A26" s="101" t="s">
        <v>40</v>
      </c>
      <c r="B26" s="60" t="s">
        <v>68</v>
      </c>
      <c r="C26" s="105" t="s">
        <v>39</v>
      </c>
      <c r="D26" s="106" t="s">
        <v>18</v>
      </c>
      <c r="E26" s="60" t="s">
        <v>19</v>
      </c>
      <c r="F26" s="108" t="s">
        <v>0</v>
      </c>
      <c r="G26" s="106" t="s">
        <v>18</v>
      </c>
      <c r="H26" s="60" t="s">
        <v>19</v>
      </c>
      <c r="I26" s="108" t="s">
        <v>0</v>
      </c>
      <c r="J26" s="106" t="s">
        <v>18</v>
      </c>
      <c r="K26" s="60" t="s">
        <v>19</v>
      </c>
      <c r="L26" s="76" t="s">
        <v>0</v>
      </c>
    </row>
    <row r="27" spans="1:13" ht="14.25">
      <c r="A27" s="102" t="s">
        <v>70</v>
      </c>
      <c r="B27" s="98" t="s">
        <v>70</v>
      </c>
      <c r="C27" s="103" t="s">
        <v>70</v>
      </c>
      <c r="D27" s="137">
        <f aca="true" t="shared" si="3" ref="D27:D35">D9/(D9+E9)*100</f>
        <v>8.041078664244795</v>
      </c>
      <c r="E27" s="138">
        <f aca="true" t="shared" si="4" ref="E27:E35">E9/(E9+D9)*100</f>
        <v>91.9589213357552</v>
      </c>
      <c r="F27" s="139">
        <f>SUM(D27:E27)</f>
        <v>100</v>
      </c>
      <c r="G27" s="137">
        <f aca="true" t="shared" si="5" ref="G27:G35">H9/(H9+I9)*100</f>
        <v>7.859296482412061</v>
      </c>
      <c r="H27" s="138">
        <f aca="true" t="shared" si="6" ref="H27:H35">I9/(I9+H9)*100</f>
        <v>92.14070351758794</v>
      </c>
      <c r="I27" s="139">
        <f>SUM(G27:H27)</f>
        <v>100</v>
      </c>
      <c r="J27" s="137">
        <f aca="true" t="shared" si="7" ref="J27:J35">L9/(L9+M9)*100</f>
        <v>7.994193581834207</v>
      </c>
      <c r="K27" s="138">
        <f aca="true" t="shared" si="8" ref="K27:K35">M9/(M9+L9)*100</f>
        <v>92.00580641816579</v>
      </c>
      <c r="L27" s="141">
        <f>SUM(J27:K27)</f>
        <v>100</v>
      </c>
      <c r="M27" s="194"/>
    </row>
    <row r="28" spans="1:13" ht="14.25">
      <c r="A28" s="102" t="s">
        <v>70</v>
      </c>
      <c r="B28" s="98" t="s">
        <v>70</v>
      </c>
      <c r="C28" s="103" t="s">
        <v>69</v>
      </c>
      <c r="D28" s="137">
        <f t="shared" si="3"/>
        <v>8.948663853727144</v>
      </c>
      <c r="E28" s="138">
        <f t="shared" si="4"/>
        <v>91.05133614627286</v>
      </c>
      <c r="F28" s="139">
        <f aca="true" t="shared" si="9" ref="F28:F35">SUM(D28:E28)</f>
        <v>100</v>
      </c>
      <c r="G28" s="137">
        <f t="shared" si="5"/>
        <v>8.50489368882889</v>
      </c>
      <c r="H28" s="138">
        <f t="shared" si="6"/>
        <v>91.49510631117111</v>
      </c>
      <c r="I28" s="139">
        <f aca="true" t="shared" si="10" ref="I28:I35">SUM(G28:H28)</f>
        <v>100</v>
      </c>
      <c r="J28" s="137">
        <f t="shared" si="7"/>
        <v>8.796670905097677</v>
      </c>
      <c r="K28" s="138">
        <f t="shared" si="8"/>
        <v>91.20332909490232</v>
      </c>
      <c r="L28" s="141">
        <f aca="true" t="shared" si="11" ref="L28:L35">SUM(J28:K28)</f>
        <v>100</v>
      </c>
      <c r="M28" s="194"/>
    </row>
    <row r="29" spans="1:13" ht="14.25">
      <c r="A29" s="102" t="s">
        <v>70</v>
      </c>
      <c r="B29" s="98" t="s">
        <v>69</v>
      </c>
      <c r="C29" s="103" t="s">
        <v>70</v>
      </c>
      <c r="D29" s="137">
        <f t="shared" si="3"/>
        <v>7.972544878563887</v>
      </c>
      <c r="E29" s="138">
        <f t="shared" si="4"/>
        <v>92.02745512143612</v>
      </c>
      <c r="F29" s="139">
        <f t="shared" si="9"/>
        <v>100</v>
      </c>
      <c r="G29" s="137">
        <f t="shared" si="5"/>
        <v>8.565121412803531</v>
      </c>
      <c r="H29" s="138">
        <f t="shared" si="6"/>
        <v>91.43487858719647</v>
      </c>
      <c r="I29" s="139">
        <f t="shared" si="10"/>
        <v>100</v>
      </c>
      <c r="J29" s="137">
        <f t="shared" si="7"/>
        <v>8.108932019103749</v>
      </c>
      <c r="K29" s="138">
        <f t="shared" si="8"/>
        <v>91.89106798089625</v>
      </c>
      <c r="L29" s="141">
        <f t="shared" si="11"/>
        <v>100</v>
      </c>
      <c r="M29" s="194"/>
    </row>
    <row r="30" spans="1:13" ht="14.25">
      <c r="A30" s="102" t="s">
        <v>69</v>
      </c>
      <c r="B30" s="98" t="s">
        <v>70</v>
      </c>
      <c r="C30" s="103" t="s">
        <v>70</v>
      </c>
      <c r="D30" s="137">
        <f t="shared" si="3"/>
        <v>5.962198634731484</v>
      </c>
      <c r="E30" s="138">
        <f t="shared" si="4"/>
        <v>94.0378013652685</v>
      </c>
      <c r="F30" s="139">
        <f t="shared" si="9"/>
        <v>99.99999999999999</v>
      </c>
      <c r="G30" s="137">
        <f t="shared" si="5"/>
        <v>7.95515216230646</v>
      </c>
      <c r="H30" s="138">
        <f t="shared" si="6"/>
        <v>92.04484783769354</v>
      </c>
      <c r="I30" s="139">
        <f t="shared" si="10"/>
        <v>100</v>
      </c>
      <c r="J30" s="137">
        <f t="shared" si="7"/>
        <v>6.099353321575544</v>
      </c>
      <c r="K30" s="138">
        <f t="shared" si="8"/>
        <v>93.90064667842447</v>
      </c>
      <c r="L30" s="141">
        <f t="shared" si="11"/>
        <v>100.00000000000001</v>
      </c>
      <c r="M30" s="194"/>
    </row>
    <row r="31" spans="1:13" ht="14.25">
      <c r="A31" s="102" t="s">
        <v>70</v>
      </c>
      <c r="B31" s="98" t="s">
        <v>69</v>
      </c>
      <c r="C31" s="103" t="s">
        <v>69</v>
      </c>
      <c r="D31" s="137">
        <f t="shared" si="3"/>
        <v>5.289650300247263</v>
      </c>
      <c r="E31" s="138">
        <f t="shared" si="4"/>
        <v>94.71034969975274</v>
      </c>
      <c r="F31" s="139">
        <f t="shared" si="9"/>
        <v>100</v>
      </c>
      <c r="G31" s="137">
        <f t="shared" si="5"/>
        <v>8.200609962724501</v>
      </c>
      <c r="H31" s="138">
        <f t="shared" si="6"/>
        <v>91.7993900372755</v>
      </c>
      <c r="I31" s="139">
        <f t="shared" si="10"/>
        <v>100</v>
      </c>
      <c r="J31" s="137">
        <f t="shared" si="7"/>
        <v>5.891418563922942</v>
      </c>
      <c r="K31" s="138">
        <f t="shared" si="8"/>
        <v>94.10858143607706</v>
      </c>
      <c r="L31" s="141">
        <f t="shared" si="11"/>
        <v>100</v>
      </c>
      <c r="M31" s="194"/>
    </row>
    <row r="32" spans="1:13" ht="14.25">
      <c r="A32" s="102" t="s">
        <v>69</v>
      </c>
      <c r="B32" s="98" t="s">
        <v>70</v>
      </c>
      <c r="C32" s="103" t="s">
        <v>69</v>
      </c>
      <c r="D32" s="137">
        <f t="shared" si="3"/>
        <v>5.996007414801084</v>
      </c>
      <c r="E32" s="138">
        <f t="shared" si="4"/>
        <v>94.00399258519892</v>
      </c>
      <c r="F32" s="139">
        <f t="shared" si="9"/>
        <v>100</v>
      </c>
      <c r="G32" s="137">
        <f t="shared" si="5"/>
        <v>6.460176991150443</v>
      </c>
      <c r="H32" s="138">
        <f t="shared" si="6"/>
        <v>93.53982300884955</v>
      </c>
      <c r="I32" s="139">
        <f t="shared" si="10"/>
        <v>100</v>
      </c>
      <c r="J32" s="137">
        <f t="shared" si="7"/>
        <v>6.030614937978358</v>
      </c>
      <c r="K32" s="138">
        <f t="shared" si="8"/>
        <v>93.96938506202164</v>
      </c>
      <c r="L32" s="141">
        <f t="shared" si="11"/>
        <v>100</v>
      </c>
      <c r="M32" s="194"/>
    </row>
    <row r="33" spans="1:13" ht="14.25">
      <c r="A33" s="102" t="s">
        <v>69</v>
      </c>
      <c r="B33" s="98" t="s">
        <v>69</v>
      </c>
      <c r="C33" s="103" t="s">
        <v>70</v>
      </c>
      <c r="D33" s="137">
        <f t="shared" si="3"/>
        <v>4.733412565058809</v>
      </c>
      <c r="E33" s="138">
        <f t="shared" si="4"/>
        <v>95.26658743494119</v>
      </c>
      <c r="F33" s="139">
        <f t="shared" si="9"/>
        <v>100</v>
      </c>
      <c r="G33" s="137">
        <f t="shared" si="5"/>
        <v>6.1002178649237475</v>
      </c>
      <c r="H33" s="138">
        <f t="shared" si="6"/>
        <v>93.89978213507625</v>
      </c>
      <c r="I33" s="139">
        <f t="shared" si="10"/>
        <v>100</v>
      </c>
      <c r="J33" s="137">
        <f t="shared" si="7"/>
        <v>4.782969311584186</v>
      </c>
      <c r="K33" s="138">
        <f t="shared" si="8"/>
        <v>95.21703068841582</v>
      </c>
      <c r="L33" s="141">
        <f t="shared" si="11"/>
        <v>100</v>
      </c>
      <c r="M33" s="194"/>
    </row>
    <row r="34" spans="1:13" ht="14.25">
      <c r="A34" s="102" t="s">
        <v>69</v>
      </c>
      <c r="B34" s="98" t="s">
        <v>69</v>
      </c>
      <c r="C34" s="103" t="s">
        <v>69</v>
      </c>
      <c r="D34" s="137">
        <f t="shared" si="3"/>
        <v>3.057119516018635</v>
      </c>
      <c r="E34" s="138">
        <f t="shared" si="4"/>
        <v>96.94288048398137</v>
      </c>
      <c r="F34" s="139">
        <f t="shared" si="9"/>
        <v>100</v>
      </c>
      <c r="G34" s="137">
        <f t="shared" si="5"/>
        <v>5.408146019942539</v>
      </c>
      <c r="H34" s="138">
        <f t="shared" si="6"/>
        <v>94.59185398005746</v>
      </c>
      <c r="I34" s="139">
        <f t="shared" si="10"/>
        <v>100</v>
      </c>
      <c r="J34" s="137">
        <f t="shared" si="7"/>
        <v>3.1169848346616633</v>
      </c>
      <c r="K34" s="138">
        <f t="shared" si="8"/>
        <v>96.88301516533834</v>
      </c>
      <c r="L34" s="141">
        <f t="shared" si="11"/>
        <v>100</v>
      </c>
      <c r="M34" s="194"/>
    </row>
    <row r="35" spans="1:12" s="2" customFormat="1" ht="14.25">
      <c r="A35" s="99"/>
      <c r="B35" s="99"/>
      <c r="C35" s="104" t="s">
        <v>0</v>
      </c>
      <c r="D35" s="142">
        <f t="shared" si="3"/>
        <v>4.159660893365329</v>
      </c>
      <c r="E35" s="143">
        <f t="shared" si="4"/>
        <v>95.84033910663467</v>
      </c>
      <c r="F35" s="144">
        <f t="shared" si="9"/>
        <v>100</v>
      </c>
      <c r="G35" s="142">
        <f t="shared" si="5"/>
        <v>7.212460063897764</v>
      </c>
      <c r="H35" s="143">
        <f t="shared" si="6"/>
        <v>92.78753993610223</v>
      </c>
      <c r="I35" s="144">
        <f t="shared" si="10"/>
        <v>100</v>
      </c>
      <c r="J35" s="142">
        <f t="shared" si="7"/>
        <v>4.3543711824429305</v>
      </c>
      <c r="K35" s="143">
        <f t="shared" si="8"/>
        <v>95.64562881755707</v>
      </c>
      <c r="L35" s="146">
        <f t="shared" si="11"/>
        <v>100</v>
      </c>
    </row>
    <row r="37" ht="14.25">
      <c r="A37" s="178"/>
    </row>
  </sheetData>
  <sheetProtection/>
  <mergeCells count="14">
    <mergeCell ref="A3:O3"/>
    <mergeCell ref="A21:L21"/>
    <mergeCell ref="H7:K7"/>
    <mergeCell ref="L7:O7"/>
    <mergeCell ref="D25:F25"/>
    <mergeCell ref="G25:I25"/>
    <mergeCell ref="J25:L25"/>
    <mergeCell ref="A25:C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35" sqref="A35"/>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A53" sqref="A53"/>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82</v>
      </c>
    </row>
    <row r="2" spans="1:14" s="3" customFormat="1" ht="12.75">
      <c r="A2" s="203" t="s">
        <v>25</v>
      </c>
      <c r="B2" s="203"/>
      <c r="C2" s="203"/>
      <c r="D2" s="203"/>
      <c r="E2" s="203"/>
      <c r="F2" s="203"/>
      <c r="G2" s="203"/>
      <c r="H2" s="203"/>
      <c r="I2" s="203"/>
      <c r="J2" s="203"/>
      <c r="K2" s="203"/>
      <c r="L2" s="203"/>
      <c r="M2" s="203"/>
      <c r="N2" s="203"/>
    </row>
    <row r="3" spans="1:14" s="197" customFormat="1" ht="12.75">
      <c r="A3" s="207" t="s">
        <v>89</v>
      </c>
      <c r="B3" s="207"/>
      <c r="C3" s="207"/>
      <c r="D3" s="207"/>
      <c r="E3" s="207"/>
      <c r="F3" s="207"/>
      <c r="G3" s="207"/>
      <c r="H3" s="207"/>
      <c r="I3" s="207"/>
      <c r="J3" s="207"/>
      <c r="K3" s="207"/>
      <c r="L3" s="207"/>
      <c r="M3" s="207"/>
      <c r="N3" s="207"/>
    </row>
    <row r="4" spans="1:14" s="3" customFormat="1" ht="6.75" customHeight="1">
      <c r="A4" s="31"/>
      <c r="B4" s="31"/>
      <c r="C4" s="31"/>
      <c r="D4" s="31"/>
      <c r="E4" s="31"/>
      <c r="F4" s="31"/>
      <c r="G4" s="31"/>
      <c r="H4" s="31"/>
      <c r="I4" s="31"/>
      <c r="J4" s="31"/>
      <c r="K4" s="31"/>
      <c r="L4" s="31"/>
      <c r="M4" s="31"/>
      <c r="N4" s="31"/>
    </row>
    <row r="5" spans="1:14" ht="14.25">
      <c r="A5" s="203" t="s">
        <v>91</v>
      </c>
      <c r="B5" s="203"/>
      <c r="C5" s="203"/>
      <c r="D5" s="203"/>
      <c r="E5" s="203"/>
      <c r="F5" s="203"/>
      <c r="G5" s="203"/>
      <c r="H5" s="203"/>
      <c r="I5" s="203"/>
      <c r="J5" s="203"/>
      <c r="K5" s="203"/>
      <c r="L5" s="203"/>
      <c r="M5" s="203"/>
      <c r="N5" s="203"/>
    </row>
    <row r="6" spans="1:11" ht="6.75" customHeight="1" thickBot="1">
      <c r="A6" s="31"/>
      <c r="B6" s="31"/>
      <c r="C6" s="31"/>
      <c r="D6" s="31"/>
      <c r="E6" s="31"/>
      <c r="F6" s="31"/>
      <c r="G6" s="31"/>
      <c r="H6" s="31"/>
      <c r="I6" s="31"/>
      <c r="J6" s="31"/>
      <c r="K6" s="31"/>
    </row>
    <row r="7" spans="1:14" ht="28.5" customHeight="1">
      <c r="A7" s="4"/>
      <c r="B7" s="204" t="s">
        <v>27</v>
      </c>
      <c r="C7" s="205"/>
      <c r="D7" s="205"/>
      <c r="E7" s="204" t="s">
        <v>15</v>
      </c>
      <c r="F7" s="205"/>
      <c r="G7" s="206"/>
      <c r="H7" s="204" t="s">
        <v>16</v>
      </c>
      <c r="I7" s="205"/>
      <c r="J7" s="206"/>
      <c r="K7" s="65"/>
      <c r="L7" s="201" t="s">
        <v>83</v>
      </c>
      <c r="M7" s="202"/>
      <c r="N7" s="202"/>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3" s="2" customFormat="1" ht="14.25">
      <c r="A9" s="8" t="s">
        <v>3</v>
      </c>
      <c r="B9" s="9"/>
      <c r="C9" s="10"/>
      <c r="E9" s="9"/>
      <c r="F9" s="10"/>
      <c r="H9" s="11"/>
      <c r="I9" s="12"/>
      <c r="J9" s="32"/>
      <c r="L9" s="11"/>
      <c r="M9" s="12"/>
    </row>
    <row r="10" spans="1:14" ht="14.25">
      <c r="A10" s="2" t="s">
        <v>4</v>
      </c>
      <c r="B10" s="13">
        <v>2129</v>
      </c>
      <c r="C10" s="14">
        <v>1790</v>
      </c>
      <c r="D10" s="14">
        <v>3919</v>
      </c>
      <c r="E10" s="13">
        <v>3378</v>
      </c>
      <c r="F10" s="14">
        <v>3185</v>
      </c>
      <c r="G10" s="14">
        <v>6563</v>
      </c>
      <c r="H10" s="18">
        <v>3643</v>
      </c>
      <c r="I10" s="17">
        <v>3561</v>
      </c>
      <c r="J10" s="72">
        <v>7204</v>
      </c>
      <c r="K10" s="14"/>
      <c r="L10" s="13">
        <v>9277</v>
      </c>
      <c r="M10" s="14">
        <v>9047</v>
      </c>
      <c r="N10" s="14">
        <v>18324</v>
      </c>
    </row>
    <row r="11" spans="1:14" ht="14.25">
      <c r="A11" s="2" t="s">
        <v>5</v>
      </c>
      <c r="B11" s="13">
        <v>4875</v>
      </c>
      <c r="C11" s="15">
        <v>5285</v>
      </c>
      <c r="D11" s="14">
        <v>10160</v>
      </c>
      <c r="E11" s="13">
        <v>8070</v>
      </c>
      <c r="F11" s="15">
        <v>9384</v>
      </c>
      <c r="G11" s="14">
        <v>17454</v>
      </c>
      <c r="H11" s="18">
        <v>10325</v>
      </c>
      <c r="I11" s="17">
        <v>11622</v>
      </c>
      <c r="J11" s="72">
        <v>21947</v>
      </c>
      <c r="K11" s="14"/>
      <c r="L11" s="13">
        <v>40375</v>
      </c>
      <c r="M11" s="15">
        <v>43287</v>
      </c>
      <c r="N11" s="14">
        <v>83662</v>
      </c>
    </row>
    <row r="12" spans="1:14" ht="14.25">
      <c r="A12" s="2" t="s">
        <v>6</v>
      </c>
      <c r="B12" s="13">
        <v>321</v>
      </c>
      <c r="C12" s="16">
        <v>264</v>
      </c>
      <c r="D12" s="17">
        <v>585</v>
      </c>
      <c r="E12" s="18">
        <v>936</v>
      </c>
      <c r="F12" s="16">
        <v>616</v>
      </c>
      <c r="G12" s="17">
        <v>1552</v>
      </c>
      <c r="H12" s="18">
        <v>1087</v>
      </c>
      <c r="I12" s="17">
        <v>669</v>
      </c>
      <c r="J12" s="72">
        <v>1756</v>
      </c>
      <c r="K12" s="17"/>
      <c r="L12" s="18">
        <v>3061</v>
      </c>
      <c r="M12" s="16">
        <v>1457</v>
      </c>
      <c r="N12" s="17">
        <v>4518</v>
      </c>
    </row>
    <row r="13" spans="1:14" ht="14.25">
      <c r="A13" s="2" t="s">
        <v>7</v>
      </c>
      <c r="B13" s="13">
        <v>1685</v>
      </c>
      <c r="C13" s="16">
        <v>1304</v>
      </c>
      <c r="D13" s="17">
        <v>2989</v>
      </c>
      <c r="E13" s="18">
        <v>2442</v>
      </c>
      <c r="F13" s="16">
        <v>1806</v>
      </c>
      <c r="G13" s="17">
        <v>4248</v>
      </c>
      <c r="H13" s="18">
        <v>2577</v>
      </c>
      <c r="I13" s="17">
        <v>1832</v>
      </c>
      <c r="J13" s="72">
        <v>4409</v>
      </c>
      <c r="K13" s="17"/>
      <c r="L13" s="18">
        <v>6315</v>
      </c>
      <c r="M13" s="16">
        <v>3696</v>
      </c>
      <c r="N13" s="17">
        <v>10011</v>
      </c>
    </row>
    <row r="14" spans="1:14" s="19" customFormat="1" ht="12.75">
      <c r="A14" s="19" t="s">
        <v>0</v>
      </c>
      <c r="B14" s="20">
        <v>9010</v>
      </c>
      <c r="C14" s="21">
        <v>8643</v>
      </c>
      <c r="D14" s="21">
        <v>17653</v>
      </c>
      <c r="E14" s="22">
        <v>14826</v>
      </c>
      <c r="F14" s="21">
        <v>14991</v>
      </c>
      <c r="G14" s="21">
        <v>29817</v>
      </c>
      <c r="H14" s="22">
        <v>17632</v>
      </c>
      <c r="I14" s="21">
        <v>17684</v>
      </c>
      <c r="J14" s="70">
        <v>35316</v>
      </c>
      <c r="K14" s="21"/>
      <c r="L14" s="22">
        <v>59028</v>
      </c>
      <c r="M14" s="21">
        <v>57487</v>
      </c>
      <c r="N14" s="21">
        <v>116515</v>
      </c>
    </row>
    <row r="15" spans="1:14" s="2" customFormat="1" ht="14.25">
      <c r="A15" s="1" t="s">
        <v>8</v>
      </c>
      <c r="B15" s="13"/>
      <c r="C15" s="17"/>
      <c r="D15" s="17"/>
      <c r="E15" s="18"/>
      <c r="F15" s="17"/>
      <c r="G15" s="17"/>
      <c r="H15" s="18"/>
      <c r="I15" s="17"/>
      <c r="J15" s="72"/>
      <c r="K15" s="17"/>
      <c r="L15" s="18"/>
      <c r="M15" s="17"/>
      <c r="N15" s="17"/>
    </row>
    <row r="16" spans="1:14" ht="14.25">
      <c r="A16" s="2" t="s">
        <v>4</v>
      </c>
      <c r="B16" s="13">
        <v>1496</v>
      </c>
      <c r="C16" s="17">
        <v>1364</v>
      </c>
      <c r="D16" s="17">
        <v>2860</v>
      </c>
      <c r="E16" s="18">
        <v>1556</v>
      </c>
      <c r="F16" s="17">
        <v>1494</v>
      </c>
      <c r="G16" s="17">
        <v>3050</v>
      </c>
      <c r="H16" s="18">
        <v>1855</v>
      </c>
      <c r="I16" s="17">
        <v>1809</v>
      </c>
      <c r="J16" s="72">
        <v>3664</v>
      </c>
      <c r="K16" s="17"/>
      <c r="L16" s="18">
        <v>6619</v>
      </c>
      <c r="M16" s="17">
        <v>6348</v>
      </c>
      <c r="N16" s="17">
        <v>12967</v>
      </c>
    </row>
    <row r="17" spans="1:14" ht="14.25">
      <c r="A17" s="2" t="s">
        <v>5</v>
      </c>
      <c r="B17" s="13">
        <v>3762</v>
      </c>
      <c r="C17" s="16">
        <v>3545</v>
      </c>
      <c r="D17" s="17">
        <v>7307</v>
      </c>
      <c r="E17" s="18">
        <v>2925</v>
      </c>
      <c r="F17" s="16">
        <v>3051</v>
      </c>
      <c r="G17" s="17">
        <v>5976</v>
      </c>
      <c r="H17" s="18">
        <v>3843</v>
      </c>
      <c r="I17" s="17">
        <v>3927</v>
      </c>
      <c r="J17" s="72">
        <v>7770</v>
      </c>
      <c r="K17" s="17"/>
      <c r="L17" s="18">
        <v>22246</v>
      </c>
      <c r="M17" s="16">
        <v>22162</v>
      </c>
      <c r="N17" s="17">
        <v>44408</v>
      </c>
    </row>
    <row r="18" spans="1:14" ht="14.25">
      <c r="A18" s="2" t="s">
        <v>6</v>
      </c>
      <c r="B18" s="13">
        <v>79</v>
      </c>
      <c r="C18" s="16">
        <v>82</v>
      </c>
      <c r="D18" s="17">
        <v>161</v>
      </c>
      <c r="E18" s="18">
        <v>139</v>
      </c>
      <c r="F18" s="16">
        <v>146</v>
      </c>
      <c r="G18" s="17">
        <v>285</v>
      </c>
      <c r="H18" s="18">
        <v>161</v>
      </c>
      <c r="I18" s="17">
        <v>159</v>
      </c>
      <c r="J18" s="72">
        <v>320</v>
      </c>
      <c r="K18" s="17"/>
      <c r="L18" s="18">
        <v>618</v>
      </c>
      <c r="M18" s="16">
        <v>419</v>
      </c>
      <c r="N18" s="17">
        <v>1037</v>
      </c>
    </row>
    <row r="19" spans="1:14" ht="14.25">
      <c r="A19" s="2" t="s">
        <v>7</v>
      </c>
      <c r="B19" s="13">
        <v>214</v>
      </c>
      <c r="C19" s="16">
        <v>71</v>
      </c>
      <c r="D19" s="17">
        <v>285</v>
      </c>
      <c r="E19" s="18">
        <v>429</v>
      </c>
      <c r="F19" s="16">
        <v>237</v>
      </c>
      <c r="G19" s="17">
        <v>666</v>
      </c>
      <c r="H19" s="18">
        <v>393</v>
      </c>
      <c r="I19" s="17">
        <v>257</v>
      </c>
      <c r="J19" s="72">
        <v>650</v>
      </c>
      <c r="K19" s="17"/>
      <c r="L19" s="18">
        <v>1697</v>
      </c>
      <c r="M19" s="16">
        <v>826</v>
      </c>
      <c r="N19" s="17">
        <v>2523</v>
      </c>
    </row>
    <row r="20" spans="1:14" s="19" customFormat="1" ht="12.75">
      <c r="A20" s="19" t="s">
        <v>0</v>
      </c>
      <c r="B20" s="20">
        <v>5551</v>
      </c>
      <c r="C20" s="21">
        <v>5062</v>
      </c>
      <c r="D20" s="21">
        <v>10613</v>
      </c>
      <c r="E20" s="22">
        <v>5049</v>
      </c>
      <c r="F20" s="21">
        <v>4928</v>
      </c>
      <c r="G20" s="21">
        <v>9977</v>
      </c>
      <c r="H20" s="22">
        <v>6252</v>
      </c>
      <c r="I20" s="21">
        <v>6152</v>
      </c>
      <c r="J20" s="70">
        <v>12404</v>
      </c>
      <c r="K20" s="21"/>
      <c r="L20" s="22">
        <v>31180</v>
      </c>
      <c r="M20" s="21">
        <v>29755</v>
      </c>
      <c r="N20" s="21">
        <v>60935</v>
      </c>
    </row>
    <row r="21" spans="1:14" s="2" customFormat="1" ht="14.25">
      <c r="A21" s="1" t="s">
        <v>9</v>
      </c>
      <c r="B21" s="13"/>
      <c r="C21" s="17"/>
      <c r="D21" s="17"/>
      <c r="E21" s="18"/>
      <c r="F21" s="17"/>
      <c r="G21" s="17"/>
      <c r="H21" s="18"/>
      <c r="I21" s="17"/>
      <c r="J21" s="72"/>
      <c r="K21" s="17"/>
      <c r="L21" s="18"/>
      <c r="M21" s="17"/>
      <c r="N21" s="17"/>
    </row>
    <row r="22" spans="1:14" ht="14.25">
      <c r="A22" s="2" t="s">
        <v>4</v>
      </c>
      <c r="B22" s="13">
        <v>1724</v>
      </c>
      <c r="C22" s="17">
        <v>1898</v>
      </c>
      <c r="D22" s="17">
        <v>3622</v>
      </c>
      <c r="E22" s="18">
        <v>1125</v>
      </c>
      <c r="F22" s="17">
        <v>1257</v>
      </c>
      <c r="G22" s="17">
        <v>2382</v>
      </c>
      <c r="H22" s="18">
        <v>1116</v>
      </c>
      <c r="I22" s="17">
        <v>1298</v>
      </c>
      <c r="J22" s="72">
        <v>2414</v>
      </c>
      <c r="K22" s="17"/>
      <c r="L22" s="18">
        <v>2581</v>
      </c>
      <c r="M22" s="17">
        <v>2786</v>
      </c>
      <c r="N22" s="17">
        <v>5367</v>
      </c>
    </row>
    <row r="23" spans="1:14" ht="14.25">
      <c r="A23" s="2" t="s">
        <v>5</v>
      </c>
      <c r="B23" s="13">
        <v>2252</v>
      </c>
      <c r="C23" s="16">
        <v>2601</v>
      </c>
      <c r="D23" s="17">
        <v>4853</v>
      </c>
      <c r="E23" s="18">
        <v>1162</v>
      </c>
      <c r="F23" s="16">
        <v>1498</v>
      </c>
      <c r="G23" s="17">
        <v>2660</v>
      </c>
      <c r="H23" s="18">
        <v>1253</v>
      </c>
      <c r="I23" s="17">
        <v>1661</v>
      </c>
      <c r="J23" s="72">
        <v>2914</v>
      </c>
      <c r="K23" s="17"/>
      <c r="L23" s="18">
        <v>3847</v>
      </c>
      <c r="M23" s="16">
        <v>4487</v>
      </c>
      <c r="N23" s="17">
        <v>8334</v>
      </c>
    </row>
    <row r="24" spans="1:14" ht="14.25">
      <c r="A24" s="2" t="s">
        <v>7</v>
      </c>
      <c r="B24" s="13">
        <v>313</v>
      </c>
      <c r="C24" s="16">
        <v>202</v>
      </c>
      <c r="D24" s="17">
        <v>515</v>
      </c>
      <c r="E24" s="18">
        <v>225</v>
      </c>
      <c r="F24" s="16">
        <v>149</v>
      </c>
      <c r="G24" s="17">
        <v>374</v>
      </c>
      <c r="H24" s="18">
        <v>157</v>
      </c>
      <c r="I24" s="17">
        <v>128</v>
      </c>
      <c r="J24" s="72">
        <v>285</v>
      </c>
      <c r="K24" s="17"/>
      <c r="L24" s="18">
        <v>376</v>
      </c>
      <c r="M24" s="16">
        <v>246</v>
      </c>
      <c r="N24" s="17">
        <v>622</v>
      </c>
    </row>
    <row r="25" spans="1:14" s="19" customFormat="1" ht="12.75">
      <c r="A25" s="19" t="s">
        <v>0</v>
      </c>
      <c r="B25" s="20">
        <v>4289</v>
      </c>
      <c r="C25" s="21">
        <v>4701</v>
      </c>
      <c r="D25" s="21">
        <v>8990</v>
      </c>
      <c r="E25" s="22">
        <v>2512</v>
      </c>
      <c r="F25" s="21">
        <v>2904</v>
      </c>
      <c r="G25" s="21">
        <v>5416</v>
      </c>
      <c r="H25" s="22">
        <v>2526</v>
      </c>
      <c r="I25" s="21">
        <v>3087</v>
      </c>
      <c r="J25" s="70">
        <v>5613</v>
      </c>
      <c r="K25" s="21"/>
      <c r="L25" s="22">
        <v>6804</v>
      </c>
      <c r="M25" s="21">
        <v>7519</v>
      </c>
      <c r="N25" s="21">
        <v>14323</v>
      </c>
    </row>
    <row r="26" spans="1:14" s="2" customFormat="1" ht="14.25">
      <c r="A26" s="1" t="s">
        <v>10</v>
      </c>
      <c r="B26" s="13"/>
      <c r="C26" s="17"/>
      <c r="D26" s="17"/>
      <c r="E26" s="18"/>
      <c r="F26" s="17"/>
      <c r="G26" s="17"/>
      <c r="H26" s="18"/>
      <c r="I26" s="17"/>
      <c r="J26" s="72"/>
      <c r="K26" s="17"/>
      <c r="L26" s="18"/>
      <c r="M26" s="17"/>
      <c r="N26" s="17"/>
    </row>
    <row r="27" spans="1:14" ht="14.25">
      <c r="A27" s="2" t="s">
        <v>4</v>
      </c>
      <c r="B27" s="13">
        <v>1029</v>
      </c>
      <c r="C27" s="17">
        <v>802</v>
      </c>
      <c r="D27" s="17">
        <v>1831</v>
      </c>
      <c r="E27" s="18">
        <v>2112</v>
      </c>
      <c r="F27" s="17">
        <v>2102</v>
      </c>
      <c r="G27" s="17">
        <v>4214</v>
      </c>
      <c r="H27" s="18">
        <v>2140</v>
      </c>
      <c r="I27" s="17">
        <v>2228</v>
      </c>
      <c r="J27" s="72">
        <v>4368</v>
      </c>
      <c r="K27" s="17"/>
      <c r="L27" s="18">
        <v>6152</v>
      </c>
      <c r="M27" s="17">
        <v>5684</v>
      </c>
      <c r="N27" s="17">
        <v>11836</v>
      </c>
    </row>
    <row r="28" spans="1:14" ht="14.25">
      <c r="A28" s="2" t="s">
        <v>5</v>
      </c>
      <c r="B28" s="13">
        <v>1935</v>
      </c>
      <c r="C28" s="16">
        <v>1839</v>
      </c>
      <c r="D28" s="17">
        <v>3774</v>
      </c>
      <c r="E28" s="18">
        <v>5284</v>
      </c>
      <c r="F28" s="16">
        <v>5425</v>
      </c>
      <c r="G28" s="17">
        <v>10709</v>
      </c>
      <c r="H28" s="18">
        <v>7154</v>
      </c>
      <c r="I28" s="17">
        <v>7198</v>
      </c>
      <c r="J28" s="72">
        <v>14352</v>
      </c>
      <c r="K28" s="17"/>
      <c r="L28" s="18">
        <v>30998</v>
      </c>
      <c r="M28" s="16">
        <v>30393</v>
      </c>
      <c r="N28" s="17">
        <v>61391</v>
      </c>
    </row>
    <row r="29" spans="1:14" ht="14.25">
      <c r="A29" s="2" t="s">
        <v>6</v>
      </c>
      <c r="B29" s="13">
        <v>32</v>
      </c>
      <c r="C29" s="16">
        <v>6</v>
      </c>
      <c r="D29" s="17">
        <v>38</v>
      </c>
      <c r="E29" s="18">
        <v>128</v>
      </c>
      <c r="F29" s="16">
        <v>44</v>
      </c>
      <c r="G29" s="17">
        <v>172</v>
      </c>
      <c r="H29" s="18">
        <v>198</v>
      </c>
      <c r="I29" s="17">
        <v>57</v>
      </c>
      <c r="J29" s="72">
        <v>255</v>
      </c>
      <c r="K29" s="17"/>
      <c r="L29" s="18">
        <v>651</v>
      </c>
      <c r="M29" s="16">
        <v>165</v>
      </c>
      <c r="N29" s="17">
        <v>816</v>
      </c>
    </row>
    <row r="30" spans="1:14" ht="14.25">
      <c r="A30" s="2" t="s">
        <v>7</v>
      </c>
      <c r="B30" s="13">
        <v>7</v>
      </c>
      <c r="C30" s="16">
        <v>10</v>
      </c>
      <c r="D30" s="17">
        <v>17</v>
      </c>
      <c r="E30" s="18">
        <v>12</v>
      </c>
      <c r="F30" s="16">
        <v>35</v>
      </c>
      <c r="G30" s="17">
        <v>47</v>
      </c>
      <c r="H30" s="18">
        <v>28</v>
      </c>
      <c r="I30" s="17">
        <v>81</v>
      </c>
      <c r="J30" s="72">
        <v>109</v>
      </c>
      <c r="K30" s="17"/>
      <c r="L30" s="18">
        <v>110</v>
      </c>
      <c r="M30" s="16">
        <v>222</v>
      </c>
      <c r="N30" s="17">
        <v>332</v>
      </c>
    </row>
    <row r="31" spans="1:14" s="19" customFormat="1" ht="12.75">
      <c r="A31" s="19" t="s">
        <v>0</v>
      </c>
      <c r="B31" s="20">
        <v>3003</v>
      </c>
      <c r="C31" s="21">
        <v>2657</v>
      </c>
      <c r="D31" s="21">
        <v>5660</v>
      </c>
      <c r="E31" s="22">
        <v>7536</v>
      </c>
      <c r="F31" s="21">
        <v>7606</v>
      </c>
      <c r="G31" s="21">
        <v>15142</v>
      </c>
      <c r="H31" s="22">
        <v>9520</v>
      </c>
      <c r="I31" s="21">
        <v>9564</v>
      </c>
      <c r="J31" s="70">
        <v>19084</v>
      </c>
      <c r="K31" s="21"/>
      <c r="L31" s="22">
        <v>37911</v>
      </c>
      <c r="M31" s="21">
        <v>36464</v>
      </c>
      <c r="N31" s="21">
        <v>74375</v>
      </c>
    </row>
    <row r="32" spans="1:14" s="2" customFormat="1" ht="14.25">
      <c r="A32" s="1" t="s">
        <v>11</v>
      </c>
      <c r="B32" s="13"/>
      <c r="C32" s="17"/>
      <c r="D32" s="17"/>
      <c r="E32" s="18"/>
      <c r="F32" s="17"/>
      <c r="G32" s="17"/>
      <c r="H32" s="18"/>
      <c r="I32" s="17"/>
      <c r="J32" s="72"/>
      <c r="K32" s="17"/>
      <c r="L32" s="18"/>
      <c r="M32" s="17"/>
      <c r="N32" s="17"/>
    </row>
    <row r="33" spans="1:14" ht="14.25">
      <c r="A33" s="2" t="s">
        <v>4</v>
      </c>
      <c r="B33" s="13">
        <v>2038</v>
      </c>
      <c r="C33" s="17">
        <v>1658</v>
      </c>
      <c r="D33" s="17">
        <v>3696</v>
      </c>
      <c r="E33" s="18">
        <v>3461</v>
      </c>
      <c r="F33" s="17">
        <v>3208</v>
      </c>
      <c r="G33" s="17">
        <v>6669</v>
      </c>
      <c r="H33" s="18">
        <v>3809</v>
      </c>
      <c r="I33" s="17">
        <v>3519</v>
      </c>
      <c r="J33" s="72">
        <v>7328</v>
      </c>
      <c r="K33" s="17"/>
      <c r="L33" s="18">
        <v>10854</v>
      </c>
      <c r="M33" s="17">
        <v>9721</v>
      </c>
      <c r="N33" s="17">
        <v>20575</v>
      </c>
    </row>
    <row r="34" spans="1:14" ht="14.25">
      <c r="A34" s="2" t="s">
        <v>5</v>
      </c>
      <c r="B34" s="13">
        <v>3383</v>
      </c>
      <c r="C34" s="16">
        <v>3284</v>
      </c>
      <c r="D34" s="17">
        <v>6667</v>
      </c>
      <c r="E34" s="18">
        <v>6418</v>
      </c>
      <c r="F34" s="16">
        <v>6748</v>
      </c>
      <c r="G34" s="17">
        <v>13166</v>
      </c>
      <c r="H34" s="18">
        <v>7617</v>
      </c>
      <c r="I34" s="17">
        <v>8111</v>
      </c>
      <c r="J34" s="72">
        <v>15728</v>
      </c>
      <c r="K34" s="17"/>
      <c r="L34" s="18">
        <v>33701</v>
      </c>
      <c r="M34" s="16">
        <v>34958</v>
      </c>
      <c r="N34" s="17">
        <v>68659</v>
      </c>
    </row>
    <row r="35" spans="1:14" ht="14.25">
      <c r="A35" s="2" t="s">
        <v>6</v>
      </c>
      <c r="B35" s="13">
        <v>234</v>
      </c>
      <c r="C35" s="16">
        <v>241</v>
      </c>
      <c r="D35" s="17">
        <v>475</v>
      </c>
      <c r="E35" s="18">
        <v>626</v>
      </c>
      <c r="F35" s="16">
        <v>406</v>
      </c>
      <c r="G35" s="17">
        <v>1032</v>
      </c>
      <c r="H35" s="18">
        <v>663</v>
      </c>
      <c r="I35" s="17">
        <v>371</v>
      </c>
      <c r="J35" s="72">
        <v>1034</v>
      </c>
      <c r="K35" s="17"/>
      <c r="L35" s="18">
        <v>2091</v>
      </c>
      <c r="M35" s="16">
        <v>813</v>
      </c>
      <c r="N35" s="17">
        <v>2904</v>
      </c>
    </row>
    <row r="36" spans="1:14" ht="14.25">
      <c r="A36" s="2" t="s">
        <v>7</v>
      </c>
      <c r="B36" s="13">
        <v>296</v>
      </c>
      <c r="C36" s="16">
        <v>358</v>
      </c>
      <c r="D36" s="17">
        <v>654</v>
      </c>
      <c r="E36" s="18">
        <v>537</v>
      </c>
      <c r="F36" s="16">
        <v>448</v>
      </c>
      <c r="G36" s="17">
        <v>985</v>
      </c>
      <c r="H36" s="18">
        <v>563</v>
      </c>
      <c r="I36" s="17">
        <v>498</v>
      </c>
      <c r="J36" s="72">
        <v>1061</v>
      </c>
      <c r="K36" s="17"/>
      <c r="L36" s="18">
        <v>1941</v>
      </c>
      <c r="M36" s="16">
        <v>1379</v>
      </c>
      <c r="N36" s="17">
        <v>3320</v>
      </c>
    </row>
    <row r="37" spans="1:14" s="19" customFormat="1" ht="12.75">
      <c r="A37" s="19" t="s">
        <v>0</v>
      </c>
      <c r="B37" s="20">
        <v>5951</v>
      </c>
      <c r="C37" s="21">
        <v>5541</v>
      </c>
      <c r="D37" s="21">
        <v>11492</v>
      </c>
      <c r="E37" s="22">
        <v>11042</v>
      </c>
      <c r="F37" s="21">
        <v>10810</v>
      </c>
      <c r="G37" s="21">
        <v>21852</v>
      </c>
      <c r="H37" s="22">
        <v>12652</v>
      </c>
      <c r="I37" s="21">
        <v>12499</v>
      </c>
      <c r="J37" s="70">
        <v>25151</v>
      </c>
      <c r="K37" s="21"/>
      <c r="L37" s="22">
        <v>48587</v>
      </c>
      <c r="M37" s="21">
        <v>46871</v>
      </c>
      <c r="N37" s="21">
        <v>95458</v>
      </c>
    </row>
    <row r="38" spans="1:14" s="2" customFormat="1" ht="14.25">
      <c r="A38" s="1" t="s">
        <v>12</v>
      </c>
      <c r="B38" s="13"/>
      <c r="C38" s="17"/>
      <c r="D38" s="17"/>
      <c r="E38" s="18"/>
      <c r="F38" s="17"/>
      <c r="G38" s="17"/>
      <c r="H38" s="18"/>
      <c r="I38" s="17"/>
      <c r="J38" s="72"/>
      <c r="K38" s="17"/>
      <c r="L38" s="18"/>
      <c r="M38" s="17"/>
      <c r="N38" s="17"/>
    </row>
    <row r="39" spans="1:14" ht="14.25">
      <c r="A39" s="2" t="s">
        <v>4</v>
      </c>
      <c r="B39" s="13">
        <v>836</v>
      </c>
      <c r="C39" s="17">
        <v>852</v>
      </c>
      <c r="D39" s="17">
        <v>1688</v>
      </c>
      <c r="E39" s="18">
        <v>1619</v>
      </c>
      <c r="F39" s="17">
        <v>1812</v>
      </c>
      <c r="G39" s="17">
        <v>3431</v>
      </c>
      <c r="H39" s="18">
        <v>1797</v>
      </c>
      <c r="I39" s="17">
        <v>1900</v>
      </c>
      <c r="J39" s="72">
        <v>3697</v>
      </c>
      <c r="K39" s="17"/>
      <c r="L39" s="18">
        <v>4749</v>
      </c>
      <c r="M39" s="17">
        <v>4651</v>
      </c>
      <c r="N39" s="17">
        <v>9400</v>
      </c>
    </row>
    <row r="40" spans="1:14" ht="14.25">
      <c r="A40" s="2" t="s">
        <v>5</v>
      </c>
      <c r="B40" s="13">
        <v>1772</v>
      </c>
      <c r="C40" s="16">
        <v>1650</v>
      </c>
      <c r="D40" s="17">
        <v>3422</v>
      </c>
      <c r="E40" s="18">
        <v>5071</v>
      </c>
      <c r="F40" s="16">
        <v>4552</v>
      </c>
      <c r="G40" s="17">
        <v>9623</v>
      </c>
      <c r="H40" s="18">
        <v>6003</v>
      </c>
      <c r="I40" s="17">
        <v>5924</v>
      </c>
      <c r="J40" s="72">
        <v>11927</v>
      </c>
      <c r="K40" s="17"/>
      <c r="L40" s="18">
        <v>21985</v>
      </c>
      <c r="M40" s="16">
        <v>20205</v>
      </c>
      <c r="N40" s="17">
        <v>42190</v>
      </c>
    </row>
    <row r="41" spans="1:14" ht="14.25">
      <c r="A41" s="2" t="s">
        <v>6</v>
      </c>
      <c r="B41" s="13">
        <v>260</v>
      </c>
      <c r="C41" s="16">
        <v>154</v>
      </c>
      <c r="D41" s="17">
        <v>414</v>
      </c>
      <c r="E41" s="18">
        <v>658</v>
      </c>
      <c r="F41" s="16">
        <v>370</v>
      </c>
      <c r="G41" s="17">
        <v>1028</v>
      </c>
      <c r="H41" s="18">
        <v>741</v>
      </c>
      <c r="I41" s="17">
        <v>470</v>
      </c>
      <c r="J41" s="72">
        <v>1211</v>
      </c>
      <c r="K41" s="17"/>
      <c r="L41" s="18">
        <v>2465</v>
      </c>
      <c r="M41" s="16">
        <v>1477</v>
      </c>
      <c r="N41" s="17">
        <v>3942</v>
      </c>
    </row>
    <row r="42" spans="1:14" ht="14.25">
      <c r="A42" s="2" t="s">
        <v>7</v>
      </c>
      <c r="B42" s="13">
        <v>52</v>
      </c>
      <c r="C42" s="16">
        <v>75</v>
      </c>
      <c r="D42" s="17">
        <v>127</v>
      </c>
      <c r="E42" s="18">
        <v>111</v>
      </c>
      <c r="F42" s="16">
        <v>122</v>
      </c>
      <c r="G42" s="17">
        <v>233</v>
      </c>
      <c r="H42" s="18">
        <v>135</v>
      </c>
      <c r="I42" s="17">
        <v>167</v>
      </c>
      <c r="J42" s="72">
        <v>302</v>
      </c>
      <c r="K42" s="17"/>
      <c r="L42" s="18">
        <v>502</v>
      </c>
      <c r="M42" s="16">
        <v>588</v>
      </c>
      <c r="N42" s="17">
        <v>1090</v>
      </c>
    </row>
    <row r="43" spans="1:14" s="19" customFormat="1" ht="12.75">
      <c r="A43" s="19" t="s">
        <v>0</v>
      </c>
      <c r="B43" s="20">
        <v>2920</v>
      </c>
      <c r="C43" s="21">
        <v>2731</v>
      </c>
      <c r="D43" s="21">
        <v>5651</v>
      </c>
      <c r="E43" s="22">
        <v>7459</v>
      </c>
      <c r="F43" s="21">
        <v>6856</v>
      </c>
      <c r="G43" s="21">
        <v>14315</v>
      </c>
      <c r="H43" s="22">
        <v>8676</v>
      </c>
      <c r="I43" s="21">
        <v>8461</v>
      </c>
      <c r="J43" s="70">
        <v>17137</v>
      </c>
      <c r="K43" s="21"/>
      <c r="L43" s="22">
        <v>29701</v>
      </c>
      <c r="M43" s="21">
        <v>26921</v>
      </c>
      <c r="N43" s="21">
        <v>56622</v>
      </c>
    </row>
    <row r="44" spans="1:14" s="2" customFormat="1" ht="15" customHeight="1">
      <c r="A44" s="23" t="s">
        <v>13</v>
      </c>
      <c r="B44" s="24"/>
      <c r="C44" s="25"/>
      <c r="D44" s="25"/>
      <c r="E44" s="26"/>
      <c r="F44" s="25"/>
      <c r="G44" s="25"/>
      <c r="H44" s="26"/>
      <c r="I44" s="25"/>
      <c r="J44" s="73"/>
      <c r="K44" s="25"/>
      <c r="L44" s="26"/>
      <c r="M44" s="25"/>
      <c r="N44" s="25"/>
    </row>
    <row r="45" spans="1:14" ht="14.25">
      <c r="A45" s="2" t="s">
        <v>4</v>
      </c>
      <c r="B45" s="13">
        <f aca="true" t="shared" si="0" ref="B45:J45">SUM(B10,B16,B22,B27,B33,B39)</f>
        <v>9252</v>
      </c>
      <c r="C45" s="17">
        <f t="shared" si="0"/>
        <v>8364</v>
      </c>
      <c r="D45" s="17">
        <f t="shared" si="0"/>
        <v>17616</v>
      </c>
      <c r="E45" s="18">
        <f t="shared" si="0"/>
        <v>13251</v>
      </c>
      <c r="F45" s="17">
        <f t="shared" si="0"/>
        <v>13058</v>
      </c>
      <c r="G45" s="17">
        <f t="shared" si="0"/>
        <v>26309</v>
      </c>
      <c r="H45" s="18">
        <f t="shared" si="0"/>
        <v>14360</v>
      </c>
      <c r="I45" s="17">
        <f t="shared" si="0"/>
        <v>14315</v>
      </c>
      <c r="J45" s="72">
        <f t="shared" si="0"/>
        <v>28675</v>
      </c>
      <c r="K45" s="17"/>
      <c r="L45" s="18">
        <f aca="true" t="shared" si="1" ref="L45:N46">SUM(L10,L16,L22,L27,L33,L39)</f>
        <v>40232</v>
      </c>
      <c r="M45" s="17">
        <f t="shared" si="1"/>
        <v>38237</v>
      </c>
      <c r="N45" s="17">
        <f t="shared" si="1"/>
        <v>78469</v>
      </c>
    </row>
    <row r="46" spans="1:14" ht="14.25">
      <c r="A46" s="2" t="s">
        <v>5</v>
      </c>
      <c r="B46" s="13">
        <f aca="true" t="shared" si="2" ref="B46:J46">SUM(B11,B17,B23,B28,B34,B40)</f>
        <v>17979</v>
      </c>
      <c r="C46" s="16">
        <f t="shared" si="2"/>
        <v>18204</v>
      </c>
      <c r="D46" s="17">
        <f t="shared" si="2"/>
        <v>36183</v>
      </c>
      <c r="E46" s="18">
        <f t="shared" si="2"/>
        <v>28930</v>
      </c>
      <c r="F46" s="16">
        <f t="shared" si="2"/>
        <v>30658</v>
      </c>
      <c r="G46" s="17">
        <f t="shared" si="2"/>
        <v>59588</v>
      </c>
      <c r="H46" s="18">
        <f t="shared" si="2"/>
        <v>36195</v>
      </c>
      <c r="I46" s="17">
        <f t="shared" si="2"/>
        <v>38443</v>
      </c>
      <c r="J46" s="72">
        <f t="shared" si="2"/>
        <v>74638</v>
      </c>
      <c r="K46" s="17"/>
      <c r="L46" s="18">
        <f t="shared" si="1"/>
        <v>153152</v>
      </c>
      <c r="M46" s="16">
        <f t="shared" si="1"/>
        <v>155492</v>
      </c>
      <c r="N46" s="17">
        <f t="shared" si="1"/>
        <v>308644</v>
      </c>
    </row>
    <row r="47" spans="1:14" ht="14.25">
      <c r="A47" s="2" t="s">
        <v>6</v>
      </c>
      <c r="B47" s="13">
        <f aca="true" t="shared" si="3" ref="B47:J47">SUM(B12,B18,B29,B35,B41)</f>
        <v>926</v>
      </c>
      <c r="C47" s="16">
        <f t="shared" si="3"/>
        <v>747</v>
      </c>
      <c r="D47" s="17">
        <f t="shared" si="3"/>
        <v>1673</v>
      </c>
      <c r="E47" s="18">
        <f t="shared" si="3"/>
        <v>2487</v>
      </c>
      <c r="F47" s="16">
        <f t="shared" si="3"/>
        <v>1582</v>
      </c>
      <c r="G47" s="17">
        <f t="shared" si="3"/>
        <v>4069</v>
      </c>
      <c r="H47" s="18">
        <f t="shared" si="3"/>
        <v>2850</v>
      </c>
      <c r="I47" s="17">
        <f t="shared" si="3"/>
        <v>1726</v>
      </c>
      <c r="J47" s="72">
        <f t="shared" si="3"/>
        <v>4576</v>
      </c>
      <c r="K47" s="17"/>
      <c r="L47" s="18">
        <f>SUM(L12,L18,L29,L35,L41)</f>
        <v>8886</v>
      </c>
      <c r="M47" s="16">
        <f>SUM(M12,M18,M29,M35,M41)</f>
        <v>4331</v>
      </c>
      <c r="N47" s="17">
        <f>SUM(N12,N18,N29,N35,N41)</f>
        <v>13217</v>
      </c>
    </row>
    <row r="48" spans="1:14" ht="14.25">
      <c r="A48" s="2" t="s">
        <v>7</v>
      </c>
      <c r="B48" s="13">
        <f aca="true" t="shared" si="4" ref="B48:J48">SUM(B13,B19,B24,B30,B36,B42)</f>
        <v>2567</v>
      </c>
      <c r="C48" s="16">
        <f t="shared" si="4"/>
        <v>2020</v>
      </c>
      <c r="D48" s="17">
        <f t="shared" si="4"/>
        <v>4587</v>
      </c>
      <c r="E48" s="18">
        <f t="shared" si="4"/>
        <v>3756</v>
      </c>
      <c r="F48" s="16">
        <f t="shared" si="4"/>
        <v>2797</v>
      </c>
      <c r="G48" s="17">
        <f t="shared" si="4"/>
        <v>6553</v>
      </c>
      <c r="H48" s="18">
        <f t="shared" si="4"/>
        <v>3853</v>
      </c>
      <c r="I48" s="17">
        <f t="shared" si="4"/>
        <v>2963</v>
      </c>
      <c r="J48" s="72">
        <f t="shared" si="4"/>
        <v>6816</v>
      </c>
      <c r="K48" s="17"/>
      <c r="L48" s="18">
        <f>SUM(L13,L19,L24,L30,L36,L42)</f>
        <v>10941</v>
      </c>
      <c r="M48" s="16">
        <f>SUM(M13,M19,M24,M30,M36,M42)</f>
        <v>6957</v>
      </c>
      <c r="N48" s="17">
        <f>SUM(N13,N19,N24,N30,N36,N42)</f>
        <v>17898</v>
      </c>
    </row>
    <row r="49" spans="1:14" s="19" customFormat="1" ht="12.75">
      <c r="A49" s="19" t="s">
        <v>14</v>
      </c>
      <c r="B49" s="20">
        <f aca="true" t="shared" si="5" ref="B49:J49">SUM(B45:B48)</f>
        <v>30724</v>
      </c>
      <c r="C49" s="21">
        <f t="shared" si="5"/>
        <v>29335</v>
      </c>
      <c r="D49" s="21">
        <f t="shared" si="5"/>
        <v>60059</v>
      </c>
      <c r="E49" s="22">
        <f t="shared" si="5"/>
        <v>48424</v>
      </c>
      <c r="F49" s="21">
        <f t="shared" si="5"/>
        <v>48095</v>
      </c>
      <c r="G49" s="21">
        <f t="shared" si="5"/>
        <v>96519</v>
      </c>
      <c r="H49" s="22">
        <f t="shared" si="5"/>
        <v>57258</v>
      </c>
      <c r="I49" s="21">
        <f t="shared" si="5"/>
        <v>57447</v>
      </c>
      <c r="J49" s="70">
        <f t="shared" si="5"/>
        <v>114705</v>
      </c>
      <c r="K49" s="21"/>
      <c r="L49" s="22">
        <f>SUM(L45:L48)</f>
        <v>213211</v>
      </c>
      <c r="M49" s="21">
        <f>SUM(M45:M48)</f>
        <v>205017</v>
      </c>
      <c r="N49" s="21">
        <f>SUM(N45:N48)</f>
        <v>418228</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C30" sqref="C30"/>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82</v>
      </c>
    </row>
    <row r="2" spans="1:14" s="3" customFormat="1" ht="14.25" customHeight="1">
      <c r="A2" s="203" t="s">
        <v>26</v>
      </c>
      <c r="B2" s="203"/>
      <c r="C2" s="203"/>
      <c r="D2" s="203"/>
      <c r="E2" s="203"/>
      <c r="F2" s="203"/>
      <c r="G2" s="203"/>
      <c r="H2" s="203"/>
      <c r="I2" s="203"/>
      <c r="J2" s="203"/>
      <c r="K2" s="203"/>
      <c r="L2" s="203"/>
      <c r="M2" s="203"/>
      <c r="N2" s="203"/>
    </row>
    <row r="3" spans="1:14" s="3" customFormat="1" ht="14.25" customHeight="1">
      <c r="A3" s="207" t="s">
        <v>89</v>
      </c>
      <c r="B3" s="207"/>
      <c r="C3" s="207"/>
      <c r="D3" s="207"/>
      <c r="E3" s="207"/>
      <c r="F3" s="207"/>
      <c r="G3" s="207"/>
      <c r="H3" s="207"/>
      <c r="I3" s="207"/>
      <c r="J3" s="207"/>
      <c r="K3" s="207"/>
      <c r="L3" s="207"/>
      <c r="M3" s="207"/>
      <c r="N3" s="207"/>
    </row>
    <row r="4" spans="1:14" s="3" customFormat="1" ht="6.75" customHeight="1">
      <c r="A4" s="31"/>
      <c r="B4" s="31"/>
      <c r="C4" s="31"/>
      <c r="D4" s="31"/>
      <c r="E4" s="31"/>
      <c r="F4" s="31"/>
      <c r="G4" s="31"/>
      <c r="H4" s="31"/>
      <c r="I4" s="31"/>
      <c r="J4" s="31"/>
      <c r="K4" s="31"/>
      <c r="L4" s="31"/>
      <c r="M4" s="31"/>
      <c r="N4" s="31"/>
    </row>
    <row r="5" spans="1:14" ht="14.25">
      <c r="A5" s="203" t="s">
        <v>91</v>
      </c>
      <c r="B5" s="203"/>
      <c r="C5" s="203"/>
      <c r="D5" s="203"/>
      <c r="E5" s="203"/>
      <c r="F5" s="203"/>
      <c r="G5" s="203"/>
      <c r="H5" s="203"/>
      <c r="I5" s="203"/>
      <c r="J5" s="203"/>
      <c r="K5" s="203"/>
      <c r="L5" s="203"/>
      <c r="M5" s="203"/>
      <c r="N5" s="203"/>
    </row>
    <row r="6" spans="1:11" ht="6.75" customHeight="1" thickBot="1">
      <c r="A6" s="31"/>
      <c r="B6" s="31"/>
      <c r="C6" s="31"/>
      <c r="D6" s="31"/>
      <c r="E6" s="31"/>
      <c r="F6" s="31"/>
      <c r="G6" s="31"/>
      <c r="H6" s="31"/>
      <c r="I6" s="31"/>
      <c r="J6" s="31"/>
      <c r="K6" s="31"/>
    </row>
    <row r="7" spans="1:14" ht="29.25" customHeight="1">
      <c r="A7" s="4"/>
      <c r="B7" s="204" t="s">
        <v>27</v>
      </c>
      <c r="C7" s="205"/>
      <c r="D7" s="205"/>
      <c r="E7" s="204" t="s">
        <v>15</v>
      </c>
      <c r="F7" s="205"/>
      <c r="G7" s="206"/>
      <c r="H7" s="204" t="s">
        <v>16</v>
      </c>
      <c r="I7" s="205"/>
      <c r="J7" s="206"/>
      <c r="K7" s="65"/>
      <c r="L7" s="201" t="s">
        <v>84</v>
      </c>
      <c r="M7" s="202"/>
      <c r="N7" s="202"/>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3" s="2" customFormat="1" ht="14.25">
      <c r="A9" s="8" t="s">
        <v>3</v>
      </c>
      <c r="B9" s="9"/>
      <c r="C9" s="10"/>
      <c r="E9" s="9"/>
      <c r="F9" s="10"/>
      <c r="H9" s="11"/>
      <c r="I9" s="12"/>
      <c r="J9" s="32"/>
      <c r="L9" s="11"/>
      <c r="M9" s="12"/>
    </row>
    <row r="10" spans="1:20" ht="14.25">
      <c r="A10" s="2" t="s">
        <v>4</v>
      </c>
      <c r="B10" s="38">
        <v>148</v>
      </c>
      <c r="C10" s="39">
        <v>78</v>
      </c>
      <c r="D10" s="39">
        <v>226</v>
      </c>
      <c r="E10" s="38">
        <v>302</v>
      </c>
      <c r="F10" s="39">
        <v>235</v>
      </c>
      <c r="G10" s="39">
        <v>537</v>
      </c>
      <c r="H10" s="43">
        <v>191</v>
      </c>
      <c r="I10" s="42">
        <v>159</v>
      </c>
      <c r="J10" s="69">
        <v>350</v>
      </c>
      <c r="K10" s="39"/>
      <c r="L10" s="38">
        <v>518</v>
      </c>
      <c r="M10" s="39">
        <v>392</v>
      </c>
      <c r="N10" s="39">
        <v>910</v>
      </c>
      <c r="R10" s="15"/>
      <c r="S10" s="15"/>
      <c r="T10" s="15"/>
    </row>
    <row r="11" spans="1:20" ht="14.25">
      <c r="A11" s="2" t="s">
        <v>5</v>
      </c>
      <c r="B11" s="38">
        <v>234</v>
      </c>
      <c r="C11" s="40">
        <v>164</v>
      </c>
      <c r="D11" s="39">
        <v>398</v>
      </c>
      <c r="E11" s="38">
        <v>503</v>
      </c>
      <c r="F11" s="40">
        <v>318</v>
      </c>
      <c r="G11" s="39">
        <v>821</v>
      </c>
      <c r="H11" s="43">
        <v>329</v>
      </c>
      <c r="I11" s="42">
        <v>192</v>
      </c>
      <c r="J11" s="69">
        <v>521</v>
      </c>
      <c r="K11" s="39"/>
      <c r="L11" s="38">
        <v>869</v>
      </c>
      <c r="M11" s="40">
        <v>463</v>
      </c>
      <c r="N11" s="39">
        <v>1332</v>
      </c>
      <c r="R11" s="15"/>
      <c r="S11" s="15"/>
      <c r="T11" s="15"/>
    </row>
    <row r="12" spans="1:20" ht="14.25">
      <c r="A12" s="2" t="s">
        <v>6</v>
      </c>
      <c r="B12" s="38">
        <v>15</v>
      </c>
      <c r="C12" s="41">
        <v>8</v>
      </c>
      <c r="D12" s="42">
        <v>23</v>
      </c>
      <c r="E12" s="43">
        <v>66</v>
      </c>
      <c r="F12" s="41">
        <v>24</v>
      </c>
      <c r="G12" s="42">
        <v>90</v>
      </c>
      <c r="H12" s="43">
        <v>55</v>
      </c>
      <c r="I12" s="42">
        <v>18</v>
      </c>
      <c r="J12" s="69">
        <v>73</v>
      </c>
      <c r="K12" s="42"/>
      <c r="L12" s="43">
        <v>162</v>
      </c>
      <c r="M12" s="41">
        <v>44</v>
      </c>
      <c r="N12" s="42">
        <v>206</v>
      </c>
      <c r="R12" s="15"/>
      <c r="S12" s="15"/>
      <c r="T12" s="15"/>
    </row>
    <row r="13" spans="1:20" ht="14.25">
      <c r="A13" s="2" t="s">
        <v>7</v>
      </c>
      <c r="B13" s="38">
        <v>95</v>
      </c>
      <c r="C13" s="41">
        <v>53</v>
      </c>
      <c r="D13" s="42">
        <v>148</v>
      </c>
      <c r="E13" s="43">
        <v>181</v>
      </c>
      <c r="F13" s="41">
        <v>111</v>
      </c>
      <c r="G13" s="42">
        <v>292</v>
      </c>
      <c r="H13" s="43">
        <v>109</v>
      </c>
      <c r="I13" s="42">
        <v>70</v>
      </c>
      <c r="J13" s="69">
        <v>179</v>
      </c>
      <c r="K13" s="42"/>
      <c r="L13" s="43">
        <v>322</v>
      </c>
      <c r="M13" s="41">
        <v>195</v>
      </c>
      <c r="N13" s="42">
        <v>517</v>
      </c>
      <c r="R13" s="15"/>
      <c r="S13" s="15"/>
      <c r="T13" s="15"/>
    </row>
    <row r="14" spans="1:20" s="19" customFormat="1" ht="14.25">
      <c r="A14" s="19" t="s">
        <v>0</v>
      </c>
      <c r="B14" s="20">
        <v>492</v>
      </c>
      <c r="C14" s="21">
        <v>303</v>
      </c>
      <c r="D14" s="21">
        <v>795</v>
      </c>
      <c r="E14" s="22">
        <v>1052</v>
      </c>
      <c r="F14" s="21">
        <v>688</v>
      </c>
      <c r="G14" s="21">
        <v>1740</v>
      </c>
      <c r="H14" s="22">
        <v>684</v>
      </c>
      <c r="I14" s="21">
        <v>439</v>
      </c>
      <c r="J14" s="70">
        <v>1123</v>
      </c>
      <c r="K14" s="21"/>
      <c r="L14" s="22">
        <v>1871</v>
      </c>
      <c r="M14" s="21">
        <v>1094</v>
      </c>
      <c r="N14" s="21">
        <v>2965</v>
      </c>
      <c r="R14" s="15"/>
      <c r="S14" s="15"/>
      <c r="T14" s="15"/>
    </row>
    <row r="15" spans="1:20" s="2" customFormat="1" ht="14.25">
      <c r="A15" s="1" t="s">
        <v>8</v>
      </c>
      <c r="B15" s="38"/>
      <c r="C15" s="42"/>
      <c r="D15" s="42"/>
      <c r="E15" s="43"/>
      <c r="F15" s="42"/>
      <c r="G15" s="42"/>
      <c r="H15" s="43"/>
      <c r="I15" s="42"/>
      <c r="J15" s="69"/>
      <c r="K15" s="42"/>
      <c r="L15" s="43"/>
      <c r="M15" s="42"/>
      <c r="N15" s="42"/>
      <c r="R15" s="15"/>
      <c r="S15" s="15"/>
      <c r="T15" s="15"/>
    </row>
    <row r="16" spans="1:20" ht="14.25">
      <c r="A16" s="2" t="s">
        <v>4</v>
      </c>
      <c r="B16" s="38">
        <v>31</v>
      </c>
      <c r="C16" s="42">
        <v>14</v>
      </c>
      <c r="D16" s="42">
        <v>45</v>
      </c>
      <c r="E16" s="43">
        <v>39</v>
      </c>
      <c r="F16" s="42">
        <v>31</v>
      </c>
      <c r="G16" s="42">
        <v>70</v>
      </c>
      <c r="H16" s="43">
        <v>27</v>
      </c>
      <c r="I16" s="42">
        <v>17</v>
      </c>
      <c r="J16" s="69">
        <v>44</v>
      </c>
      <c r="K16" s="42"/>
      <c r="L16" s="43">
        <v>92</v>
      </c>
      <c r="M16" s="42">
        <v>57</v>
      </c>
      <c r="N16" s="42">
        <v>149</v>
      </c>
      <c r="R16" s="15"/>
      <c r="S16" s="15"/>
      <c r="T16" s="15"/>
    </row>
    <row r="17" spans="1:20" ht="14.25">
      <c r="A17" s="2" t="s">
        <v>5</v>
      </c>
      <c r="B17" s="38">
        <v>30</v>
      </c>
      <c r="C17" s="41">
        <v>17</v>
      </c>
      <c r="D17" s="42">
        <v>47</v>
      </c>
      <c r="E17" s="43">
        <v>62</v>
      </c>
      <c r="F17" s="41">
        <v>36</v>
      </c>
      <c r="G17" s="42">
        <v>98</v>
      </c>
      <c r="H17" s="43">
        <v>56</v>
      </c>
      <c r="I17" s="42">
        <v>29</v>
      </c>
      <c r="J17" s="69">
        <v>85</v>
      </c>
      <c r="K17" s="42"/>
      <c r="L17" s="43">
        <v>159</v>
      </c>
      <c r="M17" s="41">
        <v>75</v>
      </c>
      <c r="N17" s="42">
        <v>234</v>
      </c>
      <c r="R17" s="15"/>
      <c r="S17" s="15"/>
      <c r="T17" s="15"/>
    </row>
    <row r="18" spans="1:20" ht="14.25">
      <c r="A18" s="2" t="s">
        <v>6</v>
      </c>
      <c r="B18" s="38">
        <v>0</v>
      </c>
      <c r="C18" s="41">
        <v>0</v>
      </c>
      <c r="D18" s="42">
        <v>0</v>
      </c>
      <c r="E18" s="43">
        <v>0</v>
      </c>
      <c r="F18" s="41">
        <v>0</v>
      </c>
      <c r="G18" s="42">
        <v>0</v>
      </c>
      <c r="H18" s="43">
        <v>0</v>
      </c>
      <c r="I18" s="42">
        <v>0</v>
      </c>
      <c r="J18" s="69">
        <v>0</v>
      </c>
      <c r="K18" s="42"/>
      <c r="L18" s="43" t="s">
        <v>86</v>
      </c>
      <c r="M18" s="41" t="s">
        <v>86</v>
      </c>
      <c r="N18" s="42" t="s">
        <v>86</v>
      </c>
      <c r="R18" s="15"/>
      <c r="S18" s="15"/>
      <c r="T18" s="15"/>
    </row>
    <row r="19" spans="1:20" ht="14.25">
      <c r="A19" s="2" t="s">
        <v>7</v>
      </c>
      <c r="B19" s="38">
        <v>0</v>
      </c>
      <c r="C19" s="41">
        <v>0</v>
      </c>
      <c r="D19" s="42">
        <v>0</v>
      </c>
      <c r="E19" s="43">
        <v>0</v>
      </c>
      <c r="F19" s="41">
        <v>0</v>
      </c>
      <c r="G19" s="42">
        <v>0</v>
      </c>
      <c r="H19" s="43">
        <v>0</v>
      </c>
      <c r="I19" s="42">
        <v>0</v>
      </c>
      <c r="J19" s="69">
        <v>0</v>
      </c>
      <c r="K19" s="42"/>
      <c r="L19" s="43" t="s">
        <v>86</v>
      </c>
      <c r="M19" s="41" t="s">
        <v>86</v>
      </c>
      <c r="N19" s="42" t="s">
        <v>86</v>
      </c>
      <c r="R19" s="15"/>
      <c r="S19" s="15"/>
      <c r="T19" s="15"/>
    </row>
    <row r="20" spans="1:20" s="19" customFormat="1" ht="14.25">
      <c r="A20" s="19" t="s">
        <v>0</v>
      </c>
      <c r="B20" s="20">
        <v>61</v>
      </c>
      <c r="C20" s="21">
        <v>31</v>
      </c>
      <c r="D20" s="21">
        <v>92</v>
      </c>
      <c r="E20" s="22">
        <v>101</v>
      </c>
      <c r="F20" s="21">
        <v>67</v>
      </c>
      <c r="G20" s="21">
        <v>168</v>
      </c>
      <c r="H20" s="22">
        <v>83</v>
      </c>
      <c r="I20" s="21">
        <v>46</v>
      </c>
      <c r="J20" s="70">
        <v>129</v>
      </c>
      <c r="K20" s="21"/>
      <c r="L20" s="22">
        <v>251</v>
      </c>
      <c r="M20" s="21">
        <v>132</v>
      </c>
      <c r="N20" s="21">
        <v>383</v>
      </c>
      <c r="R20" s="15"/>
      <c r="S20" s="15"/>
      <c r="T20" s="15"/>
    </row>
    <row r="21" spans="1:20" s="2" customFormat="1" ht="14.25">
      <c r="A21" s="1" t="s">
        <v>9</v>
      </c>
      <c r="B21" s="38"/>
      <c r="C21" s="42"/>
      <c r="D21" s="42"/>
      <c r="E21" s="43"/>
      <c r="F21" s="42"/>
      <c r="G21" s="42"/>
      <c r="H21" s="43"/>
      <c r="I21" s="42"/>
      <c r="J21" s="69"/>
      <c r="K21" s="42"/>
      <c r="L21" s="43"/>
      <c r="M21" s="42"/>
      <c r="N21" s="42"/>
      <c r="R21" s="15"/>
      <c r="S21" s="15"/>
      <c r="T21" s="15"/>
    </row>
    <row r="22" spans="1:20" ht="14.25">
      <c r="A22" s="2" t="s">
        <v>4</v>
      </c>
      <c r="B22" s="38">
        <v>48</v>
      </c>
      <c r="C22" s="42">
        <v>19</v>
      </c>
      <c r="D22" s="42">
        <v>67</v>
      </c>
      <c r="E22" s="43">
        <v>63</v>
      </c>
      <c r="F22" s="42">
        <v>31</v>
      </c>
      <c r="G22" s="42">
        <v>94</v>
      </c>
      <c r="H22" s="43">
        <v>28</v>
      </c>
      <c r="I22" s="42">
        <v>8</v>
      </c>
      <c r="J22" s="69">
        <v>36</v>
      </c>
      <c r="K22" s="42"/>
      <c r="L22" s="43">
        <v>98</v>
      </c>
      <c r="M22" s="42">
        <v>35</v>
      </c>
      <c r="N22" s="42">
        <v>133</v>
      </c>
      <c r="R22" s="15"/>
      <c r="S22" s="15"/>
      <c r="T22" s="15"/>
    </row>
    <row r="23" spans="1:20" ht="14.25">
      <c r="A23" s="2" t="s">
        <v>5</v>
      </c>
      <c r="B23" s="38">
        <v>104</v>
      </c>
      <c r="C23" s="41">
        <v>54</v>
      </c>
      <c r="D23" s="42">
        <v>158</v>
      </c>
      <c r="E23" s="43">
        <v>90</v>
      </c>
      <c r="F23" s="41">
        <v>44</v>
      </c>
      <c r="G23" s="42">
        <v>134</v>
      </c>
      <c r="H23" s="43">
        <v>43</v>
      </c>
      <c r="I23" s="42">
        <v>15</v>
      </c>
      <c r="J23" s="69">
        <v>58</v>
      </c>
      <c r="K23" s="42"/>
      <c r="L23" s="43">
        <v>131</v>
      </c>
      <c r="M23" s="41">
        <v>60</v>
      </c>
      <c r="N23" s="42">
        <v>191</v>
      </c>
      <c r="R23" s="15"/>
      <c r="S23" s="15"/>
      <c r="T23" s="15"/>
    </row>
    <row r="24" spans="1:20" ht="14.25">
      <c r="A24" s="2" t="s">
        <v>7</v>
      </c>
      <c r="B24" s="38">
        <v>75</v>
      </c>
      <c r="C24" s="41">
        <v>83</v>
      </c>
      <c r="D24" s="42">
        <v>158</v>
      </c>
      <c r="E24" s="43">
        <v>72</v>
      </c>
      <c r="F24" s="41">
        <v>71</v>
      </c>
      <c r="G24" s="42">
        <v>143</v>
      </c>
      <c r="H24" s="43">
        <v>33</v>
      </c>
      <c r="I24" s="42">
        <v>32</v>
      </c>
      <c r="J24" s="69">
        <v>65</v>
      </c>
      <c r="K24" s="42"/>
      <c r="L24" s="43">
        <v>91</v>
      </c>
      <c r="M24" s="41">
        <v>97</v>
      </c>
      <c r="N24" s="42">
        <v>188</v>
      </c>
      <c r="R24" s="15"/>
      <c r="S24" s="15"/>
      <c r="T24" s="15"/>
    </row>
    <row r="25" spans="1:20" s="19" customFormat="1" ht="14.25">
      <c r="A25" s="19" t="s">
        <v>0</v>
      </c>
      <c r="B25" s="20">
        <v>227</v>
      </c>
      <c r="C25" s="21">
        <v>156</v>
      </c>
      <c r="D25" s="21">
        <v>383</v>
      </c>
      <c r="E25" s="22">
        <v>225</v>
      </c>
      <c r="F25" s="21">
        <v>146</v>
      </c>
      <c r="G25" s="21">
        <v>371</v>
      </c>
      <c r="H25" s="22">
        <v>104</v>
      </c>
      <c r="I25" s="21">
        <v>55</v>
      </c>
      <c r="J25" s="70">
        <v>159</v>
      </c>
      <c r="K25" s="21"/>
      <c r="L25" s="22">
        <v>320</v>
      </c>
      <c r="M25" s="21">
        <v>192</v>
      </c>
      <c r="N25" s="21">
        <v>512</v>
      </c>
      <c r="R25" s="15"/>
      <c r="S25" s="15"/>
      <c r="T25" s="15"/>
    </row>
    <row r="26" spans="1:20" s="2" customFormat="1" ht="14.25">
      <c r="A26" s="1" t="s">
        <v>10</v>
      </c>
      <c r="B26" s="38"/>
      <c r="C26" s="42"/>
      <c r="D26" s="42"/>
      <c r="E26" s="43"/>
      <c r="F26" s="42"/>
      <c r="G26" s="42"/>
      <c r="H26" s="43"/>
      <c r="I26" s="42"/>
      <c r="J26" s="69"/>
      <c r="K26" s="42"/>
      <c r="L26" s="43"/>
      <c r="M26" s="42"/>
      <c r="N26" s="42"/>
      <c r="R26" s="15"/>
      <c r="S26" s="15"/>
      <c r="T26" s="15"/>
    </row>
    <row r="27" spans="1:20" ht="14.25">
      <c r="A27" s="2" t="s">
        <v>4</v>
      </c>
      <c r="B27" s="38">
        <v>59</v>
      </c>
      <c r="C27" s="42">
        <v>19</v>
      </c>
      <c r="D27" s="42">
        <v>78</v>
      </c>
      <c r="E27" s="43">
        <v>194</v>
      </c>
      <c r="F27" s="42">
        <v>90</v>
      </c>
      <c r="G27" s="42">
        <v>284</v>
      </c>
      <c r="H27" s="43">
        <v>144</v>
      </c>
      <c r="I27" s="42">
        <v>50</v>
      </c>
      <c r="J27" s="69">
        <v>194</v>
      </c>
      <c r="K27" s="42"/>
      <c r="L27" s="43">
        <v>378</v>
      </c>
      <c r="M27" s="42">
        <v>156</v>
      </c>
      <c r="N27" s="42">
        <v>534</v>
      </c>
      <c r="R27" s="15"/>
      <c r="S27" s="15"/>
      <c r="T27" s="15"/>
    </row>
    <row r="28" spans="1:20" ht="14.25">
      <c r="A28" s="2" t="s">
        <v>5</v>
      </c>
      <c r="B28" s="38">
        <v>114</v>
      </c>
      <c r="C28" s="41">
        <v>50</v>
      </c>
      <c r="D28" s="42">
        <v>164</v>
      </c>
      <c r="E28" s="43">
        <v>415</v>
      </c>
      <c r="F28" s="41">
        <v>216</v>
      </c>
      <c r="G28" s="42">
        <v>631</v>
      </c>
      <c r="H28" s="43">
        <v>291</v>
      </c>
      <c r="I28" s="42">
        <v>133</v>
      </c>
      <c r="J28" s="69">
        <v>424</v>
      </c>
      <c r="K28" s="42"/>
      <c r="L28" s="43">
        <v>779</v>
      </c>
      <c r="M28" s="41">
        <v>349</v>
      </c>
      <c r="N28" s="42">
        <v>1128</v>
      </c>
      <c r="R28" s="15"/>
      <c r="S28" s="15"/>
      <c r="T28" s="15"/>
    </row>
    <row r="29" spans="1:20" ht="14.25">
      <c r="A29" s="2" t="s">
        <v>6</v>
      </c>
      <c r="B29" s="38">
        <v>0</v>
      </c>
      <c r="C29" s="41">
        <v>0</v>
      </c>
      <c r="D29" s="42">
        <v>0</v>
      </c>
      <c r="E29" s="43">
        <v>0</v>
      </c>
      <c r="F29" s="41">
        <v>0</v>
      </c>
      <c r="G29" s="42">
        <v>0</v>
      </c>
      <c r="H29" s="43">
        <v>0</v>
      </c>
      <c r="I29" s="42">
        <v>0</v>
      </c>
      <c r="J29" s="69">
        <v>0</v>
      </c>
      <c r="K29" s="42"/>
      <c r="L29" s="43" t="s">
        <v>86</v>
      </c>
      <c r="M29" s="41" t="s">
        <v>86</v>
      </c>
      <c r="N29" s="42" t="s">
        <v>86</v>
      </c>
      <c r="R29" s="15"/>
      <c r="S29" s="15"/>
      <c r="T29" s="15"/>
    </row>
    <row r="30" spans="1:20" ht="14.25">
      <c r="A30" s="2" t="s">
        <v>7</v>
      </c>
      <c r="B30" s="38">
        <v>0</v>
      </c>
      <c r="C30" s="41">
        <v>0</v>
      </c>
      <c r="D30" s="42">
        <v>0</v>
      </c>
      <c r="E30" s="43">
        <v>0</v>
      </c>
      <c r="F30" s="41">
        <v>0</v>
      </c>
      <c r="G30" s="42">
        <v>0</v>
      </c>
      <c r="H30" s="43">
        <v>0</v>
      </c>
      <c r="I30" s="42">
        <v>0</v>
      </c>
      <c r="J30" s="69">
        <v>0</v>
      </c>
      <c r="K30" s="42"/>
      <c r="L30" s="43" t="s">
        <v>86</v>
      </c>
      <c r="M30" s="41" t="s">
        <v>86</v>
      </c>
      <c r="N30" s="42" t="s">
        <v>86</v>
      </c>
      <c r="R30" s="15"/>
      <c r="S30" s="15"/>
      <c r="T30" s="15"/>
    </row>
    <row r="31" spans="1:20" s="19" customFormat="1" ht="14.25">
      <c r="A31" s="19" t="s">
        <v>0</v>
      </c>
      <c r="B31" s="20">
        <v>173</v>
      </c>
      <c r="C31" s="21">
        <v>69</v>
      </c>
      <c r="D31" s="21">
        <v>242</v>
      </c>
      <c r="E31" s="22">
        <v>609</v>
      </c>
      <c r="F31" s="21">
        <v>306</v>
      </c>
      <c r="G31" s="21">
        <v>915</v>
      </c>
      <c r="H31" s="22">
        <v>435</v>
      </c>
      <c r="I31" s="21">
        <v>183</v>
      </c>
      <c r="J31" s="70">
        <v>618</v>
      </c>
      <c r="K31" s="21"/>
      <c r="L31" s="22">
        <v>1157</v>
      </c>
      <c r="M31" s="21">
        <v>505</v>
      </c>
      <c r="N31" s="21">
        <v>1662</v>
      </c>
      <c r="R31" s="15"/>
      <c r="S31" s="15"/>
      <c r="T31" s="15"/>
    </row>
    <row r="32" spans="1:20" s="2" customFormat="1" ht="14.25">
      <c r="A32" s="1" t="s">
        <v>11</v>
      </c>
      <c r="B32" s="38"/>
      <c r="C32" s="42"/>
      <c r="D32" s="42"/>
      <c r="E32" s="43"/>
      <c r="F32" s="42"/>
      <c r="G32" s="42"/>
      <c r="H32" s="43"/>
      <c r="I32" s="42"/>
      <c r="J32" s="69"/>
      <c r="K32" s="42"/>
      <c r="L32" s="43"/>
      <c r="M32" s="42"/>
      <c r="N32" s="42"/>
      <c r="R32" s="15"/>
      <c r="S32" s="15"/>
      <c r="T32" s="15"/>
    </row>
    <row r="33" spans="1:20" ht="14.25">
      <c r="A33" s="2" t="s">
        <v>4</v>
      </c>
      <c r="B33" s="38">
        <v>141</v>
      </c>
      <c r="C33" s="42">
        <v>51</v>
      </c>
      <c r="D33" s="42">
        <v>192</v>
      </c>
      <c r="E33" s="43">
        <v>253</v>
      </c>
      <c r="F33" s="42">
        <v>137</v>
      </c>
      <c r="G33" s="42">
        <v>390</v>
      </c>
      <c r="H33" s="43">
        <v>190</v>
      </c>
      <c r="I33" s="42">
        <v>90</v>
      </c>
      <c r="J33" s="69">
        <v>280</v>
      </c>
      <c r="K33" s="42"/>
      <c r="L33" s="43">
        <v>443</v>
      </c>
      <c r="M33" s="42">
        <v>216</v>
      </c>
      <c r="N33" s="42">
        <v>659</v>
      </c>
      <c r="R33" s="15"/>
      <c r="S33" s="15"/>
      <c r="T33" s="15"/>
    </row>
    <row r="34" spans="1:20" ht="14.25">
      <c r="A34" s="2" t="s">
        <v>5</v>
      </c>
      <c r="B34" s="38">
        <v>164</v>
      </c>
      <c r="C34" s="41">
        <v>85</v>
      </c>
      <c r="D34" s="42">
        <v>249</v>
      </c>
      <c r="E34" s="43">
        <v>461</v>
      </c>
      <c r="F34" s="41">
        <v>226</v>
      </c>
      <c r="G34" s="42">
        <v>687</v>
      </c>
      <c r="H34" s="43">
        <v>257</v>
      </c>
      <c r="I34" s="42">
        <v>122</v>
      </c>
      <c r="J34" s="69">
        <v>379</v>
      </c>
      <c r="K34" s="42"/>
      <c r="L34" s="43">
        <v>819</v>
      </c>
      <c r="M34" s="41">
        <v>354</v>
      </c>
      <c r="N34" s="42">
        <v>1173</v>
      </c>
      <c r="R34" s="15"/>
      <c r="S34" s="15"/>
      <c r="T34" s="15"/>
    </row>
    <row r="35" spans="1:20" ht="14.25">
      <c r="A35" s="2" t="s">
        <v>6</v>
      </c>
      <c r="B35" s="38">
        <v>12</v>
      </c>
      <c r="C35" s="41">
        <v>9</v>
      </c>
      <c r="D35" s="42">
        <v>21</v>
      </c>
      <c r="E35" s="43">
        <v>35</v>
      </c>
      <c r="F35" s="41">
        <v>34</v>
      </c>
      <c r="G35" s="42">
        <v>69</v>
      </c>
      <c r="H35" s="43">
        <v>22</v>
      </c>
      <c r="I35" s="42">
        <v>22</v>
      </c>
      <c r="J35" s="69">
        <v>44</v>
      </c>
      <c r="K35" s="42"/>
      <c r="L35" s="43">
        <v>74</v>
      </c>
      <c r="M35" s="41">
        <v>57</v>
      </c>
      <c r="N35" s="42">
        <v>131</v>
      </c>
      <c r="R35" s="15"/>
      <c r="S35" s="15"/>
      <c r="T35" s="15"/>
    </row>
    <row r="36" spans="1:20" ht="14.25">
      <c r="A36" s="2" t="s">
        <v>7</v>
      </c>
      <c r="B36" s="38">
        <v>88</v>
      </c>
      <c r="C36" s="41">
        <v>40</v>
      </c>
      <c r="D36" s="42">
        <v>128</v>
      </c>
      <c r="E36" s="43">
        <v>126</v>
      </c>
      <c r="F36" s="41">
        <v>76</v>
      </c>
      <c r="G36" s="42">
        <v>202</v>
      </c>
      <c r="H36" s="43">
        <v>58</v>
      </c>
      <c r="I36" s="42">
        <v>35</v>
      </c>
      <c r="J36" s="69">
        <v>93</v>
      </c>
      <c r="K36" s="42"/>
      <c r="L36" s="43">
        <v>198</v>
      </c>
      <c r="M36" s="41">
        <v>100</v>
      </c>
      <c r="N36" s="42">
        <v>298</v>
      </c>
      <c r="R36" s="15"/>
      <c r="S36" s="15"/>
      <c r="T36" s="15"/>
    </row>
    <row r="37" spans="1:20" s="19" customFormat="1" ht="14.25">
      <c r="A37" s="19" t="s">
        <v>0</v>
      </c>
      <c r="B37" s="20">
        <v>405</v>
      </c>
      <c r="C37" s="21">
        <v>185</v>
      </c>
      <c r="D37" s="21">
        <v>590</v>
      </c>
      <c r="E37" s="22">
        <v>875</v>
      </c>
      <c r="F37" s="21">
        <v>473</v>
      </c>
      <c r="G37" s="21">
        <v>1348</v>
      </c>
      <c r="H37" s="22">
        <v>527</v>
      </c>
      <c r="I37" s="21">
        <v>269</v>
      </c>
      <c r="J37" s="70">
        <v>796</v>
      </c>
      <c r="K37" s="21"/>
      <c r="L37" s="22">
        <v>1534</v>
      </c>
      <c r="M37" s="21">
        <v>727</v>
      </c>
      <c r="N37" s="21">
        <v>2261</v>
      </c>
      <c r="R37" s="15"/>
      <c r="S37" s="15"/>
      <c r="T37" s="15"/>
    </row>
    <row r="38" spans="1:20" s="2" customFormat="1" ht="14.25">
      <c r="A38" s="1" t="s">
        <v>12</v>
      </c>
      <c r="B38" s="38"/>
      <c r="C38" s="42"/>
      <c r="D38" s="42"/>
      <c r="E38" s="43"/>
      <c r="F38" s="42"/>
      <c r="G38" s="42"/>
      <c r="H38" s="43"/>
      <c r="I38" s="42"/>
      <c r="J38" s="69"/>
      <c r="K38" s="42"/>
      <c r="L38" s="43"/>
      <c r="M38" s="42"/>
      <c r="N38" s="42"/>
      <c r="R38" s="15"/>
      <c r="S38" s="15"/>
      <c r="T38" s="15"/>
    </row>
    <row r="39" spans="1:20" ht="14.25">
      <c r="A39" s="2" t="s">
        <v>4</v>
      </c>
      <c r="B39" s="38">
        <v>35</v>
      </c>
      <c r="C39" s="42">
        <v>5</v>
      </c>
      <c r="D39" s="42">
        <v>40</v>
      </c>
      <c r="E39" s="43">
        <v>70</v>
      </c>
      <c r="F39" s="42">
        <v>26</v>
      </c>
      <c r="G39" s="42">
        <v>96</v>
      </c>
      <c r="H39" s="43">
        <v>68</v>
      </c>
      <c r="I39" s="42">
        <v>18</v>
      </c>
      <c r="J39" s="69">
        <v>86</v>
      </c>
      <c r="K39" s="42"/>
      <c r="L39" s="43">
        <v>132</v>
      </c>
      <c r="M39" s="42">
        <v>45</v>
      </c>
      <c r="N39" s="42">
        <v>177</v>
      </c>
      <c r="R39" s="15"/>
      <c r="S39" s="15"/>
      <c r="T39" s="15"/>
    </row>
    <row r="40" spans="1:20" ht="14.25">
      <c r="A40" s="2" t="s">
        <v>5</v>
      </c>
      <c r="B40" s="38">
        <v>98</v>
      </c>
      <c r="C40" s="41">
        <v>30</v>
      </c>
      <c r="D40" s="42">
        <v>128</v>
      </c>
      <c r="E40" s="43">
        <v>248</v>
      </c>
      <c r="F40" s="41">
        <v>113</v>
      </c>
      <c r="G40" s="42">
        <v>361</v>
      </c>
      <c r="H40" s="43">
        <v>172</v>
      </c>
      <c r="I40" s="42">
        <v>94</v>
      </c>
      <c r="J40" s="69">
        <v>266</v>
      </c>
      <c r="K40" s="42"/>
      <c r="L40" s="43">
        <v>441</v>
      </c>
      <c r="M40" s="41">
        <v>177</v>
      </c>
      <c r="N40" s="42">
        <v>618</v>
      </c>
      <c r="R40" s="15"/>
      <c r="S40" s="15"/>
      <c r="T40" s="15"/>
    </row>
    <row r="41" spans="1:20" ht="14.25">
      <c r="A41" s="2" t="s">
        <v>6</v>
      </c>
      <c r="B41" s="38">
        <v>17</v>
      </c>
      <c r="C41" s="41">
        <v>14</v>
      </c>
      <c r="D41" s="42">
        <v>31</v>
      </c>
      <c r="E41" s="43">
        <v>67</v>
      </c>
      <c r="F41" s="41">
        <v>23</v>
      </c>
      <c r="G41" s="42">
        <v>90</v>
      </c>
      <c r="H41" s="43">
        <v>44</v>
      </c>
      <c r="I41" s="42">
        <v>12</v>
      </c>
      <c r="J41" s="69">
        <v>56</v>
      </c>
      <c r="K41" s="42"/>
      <c r="L41" s="43">
        <v>130</v>
      </c>
      <c r="M41" s="41">
        <v>46</v>
      </c>
      <c r="N41" s="42">
        <v>176</v>
      </c>
      <c r="R41" s="15"/>
      <c r="S41" s="15"/>
      <c r="T41" s="15"/>
    </row>
    <row r="42" spans="1:20" ht="14.25">
      <c r="A42" s="2" t="s">
        <v>7</v>
      </c>
      <c r="B42" s="38">
        <v>0</v>
      </c>
      <c r="C42" s="41">
        <v>0</v>
      </c>
      <c r="D42" s="42">
        <v>0</v>
      </c>
      <c r="E42" s="43">
        <v>0</v>
      </c>
      <c r="F42" s="41">
        <v>0</v>
      </c>
      <c r="G42" s="42">
        <v>0</v>
      </c>
      <c r="H42" s="43">
        <v>0</v>
      </c>
      <c r="I42" s="42">
        <v>0</v>
      </c>
      <c r="J42" s="69">
        <v>0</v>
      </c>
      <c r="K42" s="42"/>
      <c r="L42" s="43" t="s">
        <v>86</v>
      </c>
      <c r="M42" s="41" t="s">
        <v>86</v>
      </c>
      <c r="N42" s="42" t="s">
        <v>86</v>
      </c>
      <c r="R42" s="15"/>
      <c r="S42" s="15"/>
      <c r="T42" s="15"/>
    </row>
    <row r="43" spans="1:20" s="19" customFormat="1" ht="14.25">
      <c r="A43" s="19" t="s">
        <v>0</v>
      </c>
      <c r="B43" s="20">
        <v>150</v>
      </c>
      <c r="C43" s="21">
        <v>49</v>
      </c>
      <c r="D43" s="21">
        <v>199</v>
      </c>
      <c r="E43" s="22">
        <v>385</v>
      </c>
      <c r="F43" s="21">
        <v>162</v>
      </c>
      <c r="G43" s="21">
        <v>547</v>
      </c>
      <c r="H43" s="22">
        <v>284</v>
      </c>
      <c r="I43" s="21">
        <v>124</v>
      </c>
      <c r="J43" s="70">
        <v>408</v>
      </c>
      <c r="K43" s="21"/>
      <c r="L43" s="22">
        <v>703</v>
      </c>
      <c r="M43" s="21">
        <v>268</v>
      </c>
      <c r="N43" s="21">
        <v>971</v>
      </c>
      <c r="R43" s="15"/>
      <c r="S43" s="15"/>
      <c r="T43" s="15"/>
    </row>
    <row r="44" spans="1:20" s="2" customFormat="1" ht="15" customHeight="1">
      <c r="A44" s="23" t="s">
        <v>13</v>
      </c>
      <c r="B44" s="44"/>
      <c r="C44" s="45"/>
      <c r="D44" s="45"/>
      <c r="E44" s="46"/>
      <c r="F44" s="45"/>
      <c r="G44" s="45"/>
      <c r="H44" s="46"/>
      <c r="I44" s="45"/>
      <c r="J44" s="71"/>
      <c r="K44" s="45"/>
      <c r="L44" s="46"/>
      <c r="M44" s="45"/>
      <c r="N44" s="45"/>
      <c r="R44" s="15"/>
      <c r="S44" s="15"/>
      <c r="T44" s="15"/>
    </row>
    <row r="45" spans="1:14" ht="14.25">
      <c r="A45" s="2" t="s">
        <v>4</v>
      </c>
      <c r="B45" s="38">
        <f>SUM(B39,B33,B27,B22,B16,B10)</f>
        <v>462</v>
      </c>
      <c r="C45" s="42">
        <f aca="true" t="shared" si="0" ref="C45:J45">SUM(C39,C33,C27,C22,C16,C10)</f>
        <v>186</v>
      </c>
      <c r="D45" s="42">
        <f t="shared" si="0"/>
        <v>648</v>
      </c>
      <c r="E45" s="43">
        <f t="shared" si="0"/>
        <v>921</v>
      </c>
      <c r="F45" s="42">
        <f t="shared" si="0"/>
        <v>550</v>
      </c>
      <c r="G45" s="42">
        <f t="shared" si="0"/>
        <v>1471</v>
      </c>
      <c r="H45" s="43">
        <f t="shared" si="0"/>
        <v>648</v>
      </c>
      <c r="I45" s="42">
        <f t="shared" si="0"/>
        <v>342</v>
      </c>
      <c r="J45" s="69">
        <f t="shared" si="0"/>
        <v>990</v>
      </c>
      <c r="K45" s="42"/>
      <c r="L45" s="43">
        <f aca="true" t="shared" si="1" ref="L45:N46">SUM(L10,L16,L22,L27,L33,L39)</f>
        <v>1661</v>
      </c>
      <c r="M45" s="42">
        <f t="shared" si="1"/>
        <v>901</v>
      </c>
      <c r="N45" s="42">
        <f t="shared" si="1"/>
        <v>2562</v>
      </c>
    </row>
    <row r="46" spans="1:14" ht="14.25">
      <c r="A46" s="2" t="s">
        <v>5</v>
      </c>
      <c r="B46" s="38">
        <f>SUM(B40,B34,B28,B23,B17,B11)</f>
        <v>744</v>
      </c>
      <c r="C46" s="41">
        <f aca="true" t="shared" si="2" ref="C46:J46">SUM(C40,C34,C28,C23,C17,C11)</f>
        <v>400</v>
      </c>
      <c r="D46" s="42">
        <f t="shared" si="2"/>
        <v>1144</v>
      </c>
      <c r="E46" s="43">
        <f t="shared" si="2"/>
        <v>1779</v>
      </c>
      <c r="F46" s="41">
        <f t="shared" si="2"/>
        <v>953</v>
      </c>
      <c r="G46" s="42">
        <f t="shared" si="2"/>
        <v>2732</v>
      </c>
      <c r="H46" s="43">
        <f t="shared" si="2"/>
        <v>1148</v>
      </c>
      <c r="I46" s="42">
        <f t="shared" si="2"/>
        <v>585</v>
      </c>
      <c r="J46" s="69">
        <f t="shared" si="2"/>
        <v>1733</v>
      </c>
      <c r="K46" s="42"/>
      <c r="L46" s="43">
        <f t="shared" si="1"/>
        <v>3198</v>
      </c>
      <c r="M46" s="41">
        <f t="shared" si="1"/>
        <v>1478</v>
      </c>
      <c r="N46" s="42">
        <f t="shared" si="1"/>
        <v>4676</v>
      </c>
    </row>
    <row r="47" spans="1:14" ht="14.25">
      <c r="A47" s="2" t="s">
        <v>6</v>
      </c>
      <c r="B47" s="38">
        <f>SUM(B41,B35,B29,B18,B12)</f>
        <v>44</v>
      </c>
      <c r="C47" s="41">
        <f aca="true" t="shared" si="3" ref="C47:J47">SUM(C41,C35,C29,C18,C12)</f>
        <v>31</v>
      </c>
      <c r="D47" s="42">
        <f t="shared" si="3"/>
        <v>75</v>
      </c>
      <c r="E47" s="43">
        <f t="shared" si="3"/>
        <v>168</v>
      </c>
      <c r="F47" s="41">
        <f t="shared" si="3"/>
        <v>81</v>
      </c>
      <c r="G47" s="42">
        <f t="shared" si="3"/>
        <v>249</v>
      </c>
      <c r="H47" s="43">
        <f t="shared" si="3"/>
        <v>121</v>
      </c>
      <c r="I47" s="42">
        <f t="shared" si="3"/>
        <v>52</v>
      </c>
      <c r="J47" s="69">
        <f t="shared" si="3"/>
        <v>173</v>
      </c>
      <c r="K47" s="42"/>
      <c r="L47" s="43">
        <f>SUM(L12,L18,L29,L35,L41)</f>
        <v>366</v>
      </c>
      <c r="M47" s="41">
        <f>SUM(M12,M18,M29,M35,M41)</f>
        <v>147</v>
      </c>
      <c r="N47" s="42">
        <f>SUM(N12,N18,N29,N35,N41)</f>
        <v>513</v>
      </c>
    </row>
    <row r="48" spans="1:14" ht="14.25">
      <c r="A48" s="2" t="s">
        <v>7</v>
      </c>
      <c r="B48" s="38">
        <f>SUM(B42,B36,B30,B24,B19,B13)</f>
        <v>258</v>
      </c>
      <c r="C48" s="41">
        <f aca="true" t="shared" si="4" ref="C48:J48">SUM(C42,C36,C30,C24,C19,C13)</f>
        <v>176</v>
      </c>
      <c r="D48" s="42">
        <f t="shared" si="4"/>
        <v>434</v>
      </c>
      <c r="E48" s="43">
        <f t="shared" si="4"/>
        <v>379</v>
      </c>
      <c r="F48" s="41">
        <f t="shared" si="4"/>
        <v>258</v>
      </c>
      <c r="G48" s="42">
        <f t="shared" si="4"/>
        <v>637</v>
      </c>
      <c r="H48" s="43">
        <f t="shared" si="4"/>
        <v>200</v>
      </c>
      <c r="I48" s="42">
        <f t="shared" si="4"/>
        <v>137</v>
      </c>
      <c r="J48" s="69">
        <f t="shared" si="4"/>
        <v>337</v>
      </c>
      <c r="K48" s="42"/>
      <c r="L48" s="43">
        <f>SUM(L13,L19,L24,L30,L36,L42)</f>
        <v>611</v>
      </c>
      <c r="M48" s="41">
        <f>SUM(M13,M19,M24,M30,M36,M42)</f>
        <v>392</v>
      </c>
      <c r="N48" s="42">
        <f>SUM(N13,N19,N24,N30,N36,N42)</f>
        <v>1003</v>
      </c>
    </row>
    <row r="49" spans="1:14" s="19" customFormat="1" ht="12.75">
      <c r="A49" s="19" t="s">
        <v>14</v>
      </c>
      <c r="B49" s="20">
        <f>SUM(B45:B48)</f>
        <v>1508</v>
      </c>
      <c r="C49" s="21">
        <f aca="true" t="shared" si="5" ref="C49:J49">SUM(C45:C48)</f>
        <v>793</v>
      </c>
      <c r="D49" s="21">
        <f t="shared" si="5"/>
        <v>2301</v>
      </c>
      <c r="E49" s="22">
        <f t="shared" si="5"/>
        <v>3247</v>
      </c>
      <c r="F49" s="21">
        <f t="shared" si="5"/>
        <v>1842</v>
      </c>
      <c r="G49" s="21">
        <f t="shared" si="5"/>
        <v>5089</v>
      </c>
      <c r="H49" s="22">
        <f t="shared" si="5"/>
        <v>2117</v>
      </c>
      <c r="I49" s="21">
        <f t="shared" si="5"/>
        <v>1116</v>
      </c>
      <c r="J49" s="70">
        <f t="shared" si="5"/>
        <v>3233</v>
      </c>
      <c r="K49" s="21"/>
      <c r="L49" s="22">
        <f>SUM(L45:L48)</f>
        <v>5836</v>
      </c>
      <c r="M49" s="21">
        <f>SUM(M45:M48)</f>
        <v>2918</v>
      </c>
      <c r="N49" s="21">
        <f>SUM(N45:N48)</f>
        <v>8754</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43" sqref="A43"/>
    </sheetView>
  </sheetViews>
  <sheetFormatPr defaultColWidth="9.140625" defaultRowHeight="15"/>
  <cols>
    <col min="1" max="1" width="24.140625" style="0" customWidth="1"/>
    <col min="2" max="10" width="8.28125" style="0" customWidth="1"/>
    <col min="11" max="11" width="1.8515625" style="0" customWidth="1"/>
  </cols>
  <sheetData>
    <row r="1" spans="1:11" ht="14.25">
      <c r="A1" s="1" t="s">
        <v>80</v>
      </c>
      <c r="D1" s="2"/>
      <c r="G1" s="2"/>
      <c r="J1" s="2"/>
      <c r="K1" s="2"/>
    </row>
    <row r="2" spans="1:14" s="3" customFormat="1" ht="12.75">
      <c r="A2" s="203" t="s">
        <v>67</v>
      </c>
      <c r="B2" s="203"/>
      <c r="C2" s="203"/>
      <c r="D2" s="203"/>
      <c r="E2" s="203"/>
      <c r="F2" s="203"/>
      <c r="G2" s="203"/>
      <c r="H2" s="203"/>
      <c r="I2" s="203"/>
      <c r="J2" s="203"/>
      <c r="K2" s="203"/>
      <c r="L2" s="203"/>
      <c r="M2" s="203"/>
      <c r="N2" s="203"/>
    </row>
    <row r="3" spans="1:11" ht="15" thickBot="1">
      <c r="A3" s="1"/>
      <c r="D3" s="2"/>
      <c r="G3" s="2"/>
      <c r="J3" s="2"/>
      <c r="K3" s="2"/>
    </row>
    <row r="4" spans="1:14" ht="30" customHeight="1">
      <c r="A4" s="4"/>
      <c r="B4" s="204" t="s">
        <v>27</v>
      </c>
      <c r="C4" s="205"/>
      <c r="D4" s="205"/>
      <c r="E4" s="204" t="s">
        <v>15</v>
      </c>
      <c r="F4" s="205"/>
      <c r="G4" s="206"/>
      <c r="H4" s="204" t="s">
        <v>16</v>
      </c>
      <c r="I4" s="205"/>
      <c r="J4" s="206"/>
      <c r="K4" s="65"/>
      <c r="L4" s="201" t="s">
        <v>71</v>
      </c>
      <c r="M4" s="202"/>
      <c r="N4" s="202"/>
    </row>
    <row r="5" spans="1:14" ht="14.25">
      <c r="A5" s="5"/>
      <c r="B5" s="6" t="s">
        <v>1</v>
      </c>
      <c r="C5" s="7" t="s">
        <v>2</v>
      </c>
      <c r="D5" s="7" t="s">
        <v>0</v>
      </c>
      <c r="E5" s="6" t="s">
        <v>1</v>
      </c>
      <c r="F5" s="7" t="s">
        <v>2</v>
      </c>
      <c r="G5" s="7" t="s">
        <v>0</v>
      </c>
      <c r="H5" s="6" t="s">
        <v>1</v>
      </c>
      <c r="I5" s="7" t="s">
        <v>2</v>
      </c>
      <c r="J5" s="57" t="s">
        <v>0</v>
      </c>
      <c r="K5" s="7"/>
      <c r="L5" s="74" t="s">
        <v>1</v>
      </c>
      <c r="M5" s="7" t="s">
        <v>2</v>
      </c>
      <c r="N5" s="7" t="s">
        <v>0</v>
      </c>
    </row>
    <row r="6" spans="2:14" ht="14.25">
      <c r="B6" s="55"/>
      <c r="C6" s="51"/>
      <c r="D6" s="56"/>
      <c r="E6" s="55"/>
      <c r="F6" s="51"/>
      <c r="G6" s="56"/>
      <c r="H6" s="51"/>
      <c r="I6" s="51"/>
      <c r="J6" s="56"/>
      <c r="K6" s="51"/>
      <c r="L6" s="55"/>
      <c r="M6" s="51"/>
      <c r="N6" s="51"/>
    </row>
    <row r="7" spans="1:14" s="2" customFormat="1" ht="14.25">
      <c r="A7" s="1" t="s">
        <v>23</v>
      </c>
      <c r="B7" s="47"/>
      <c r="C7" s="48"/>
      <c r="D7" s="51"/>
      <c r="E7" s="47"/>
      <c r="F7" s="48"/>
      <c r="G7" s="51"/>
      <c r="H7" s="49"/>
      <c r="I7" s="51"/>
      <c r="J7" s="56"/>
      <c r="K7" s="51"/>
      <c r="L7" s="55"/>
      <c r="M7" s="51"/>
      <c r="N7" s="51"/>
    </row>
    <row r="8" spans="1:14" ht="14.25">
      <c r="A8" s="2" t="s">
        <v>20</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4.25">
      <c r="A9" s="2" t="s">
        <v>21</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4.25">
      <c r="A10" s="2" t="s">
        <v>22</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4.25">
      <c r="A11" s="2" t="s">
        <v>72</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4.25">
      <c r="A12" s="2" t="s">
        <v>78</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1:14" ht="14.25">
      <c r="A13" s="2" t="s">
        <v>79</v>
      </c>
      <c r="B13" s="75">
        <v>25928</v>
      </c>
      <c r="C13" s="53">
        <v>25547</v>
      </c>
      <c r="D13" s="58">
        <v>51475</v>
      </c>
      <c r="E13" s="75">
        <v>48363</v>
      </c>
      <c r="F13" s="53">
        <v>48681</v>
      </c>
      <c r="G13" s="58">
        <v>97044</v>
      </c>
      <c r="H13" s="53">
        <v>52762</v>
      </c>
      <c r="I13" s="53">
        <v>53474</v>
      </c>
      <c r="J13" s="58">
        <v>106236</v>
      </c>
      <c r="K13" s="53"/>
      <c r="L13" s="75">
        <v>211826</v>
      </c>
      <c r="M13" s="53">
        <v>205643</v>
      </c>
      <c r="N13" s="53">
        <v>417469</v>
      </c>
    </row>
    <row r="14" spans="1:14" ht="14.25">
      <c r="A14" s="2" t="s">
        <v>81</v>
      </c>
      <c r="B14" s="75">
        <v>27712</v>
      </c>
      <c r="C14" s="53">
        <v>27198</v>
      </c>
      <c r="D14" s="58">
        <v>54910</v>
      </c>
      <c r="E14" s="75">
        <v>47951</v>
      </c>
      <c r="F14" s="53">
        <v>48382</v>
      </c>
      <c r="G14" s="58">
        <v>96333</v>
      </c>
      <c r="H14" s="53">
        <v>54467</v>
      </c>
      <c r="I14" s="53">
        <v>55060</v>
      </c>
      <c r="J14" s="58">
        <v>109527</v>
      </c>
      <c r="K14" s="53"/>
      <c r="L14" s="75">
        <v>211694</v>
      </c>
      <c r="M14" s="53">
        <v>205153</v>
      </c>
      <c r="N14" s="53">
        <v>416847</v>
      </c>
    </row>
    <row r="15" spans="1:14" ht="14.25">
      <c r="A15" s="2" t="s">
        <v>85</v>
      </c>
      <c r="B15" s="75">
        <v>30724</v>
      </c>
      <c r="C15" s="53">
        <v>29335</v>
      </c>
      <c r="D15" s="58">
        <v>60059</v>
      </c>
      <c r="E15" s="75">
        <v>48424</v>
      </c>
      <c r="F15" s="53">
        <v>48095</v>
      </c>
      <c r="G15" s="58">
        <v>96519</v>
      </c>
      <c r="H15" s="53">
        <v>57258</v>
      </c>
      <c r="I15" s="53">
        <v>57447</v>
      </c>
      <c r="J15" s="58">
        <v>114705</v>
      </c>
      <c r="K15" s="53"/>
      <c r="L15" s="75">
        <v>213211</v>
      </c>
      <c r="M15" s="53">
        <v>205017</v>
      </c>
      <c r="N15" s="53">
        <v>418228</v>
      </c>
    </row>
    <row r="16" spans="2:14" ht="14.25">
      <c r="B16" s="75"/>
      <c r="C16" s="53"/>
      <c r="D16" s="58"/>
      <c r="E16" s="75"/>
      <c r="F16" s="53"/>
      <c r="G16" s="58"/>
      <c r="H16" s="53"/>
      <c r="I16" s="53"/>
      <c r="J16" s="58"/>
      <c r="K16" s="51"/>
      <c r="L16" s="55"/>
      <c r="M16" s="51"/>
      <c r="N16" s="51"/>
    </row>
    <row r="17" spans="1:14" ht="14.25">
      <c r="A17" s="1" t="s">
        <v>24</v>
      </c>
      <c r="B17" s="179"/>
      <c r="C17" s="180"/>
      <c r="D17" s="53"/>
      <c r="E17" s="179"/>
      <c r="F17" s="180"/>
      <c r="G17" s="53"/>
      <c r="H17" s="54"/>
      <c r="I17" s="53"/>
      <c r="J17" s="58"/>
      <c r="K17" s="51"/>
      <c r="L17" s="55"/>
      <c r="M17" s="51"/>
      <c r="N17" s="51"/>
    </row>
    <row r="18" spans="1:14" ht="14.25">
      <c r="A18" s="2" t="s">
        <v>20</v>
      </c>
      <c r="B18" s="54">
        <v>1014</v>
      </c>
      <c r="C18" s="52">
        <v>504</v>
      </c>
      <c r="D18" s="53">
        <v>1518</v>
      </c>
      <c r="E18" s="54">
        <v>2890</v>
      </c>
      <c r="F18" s="52">
        <v>1517</v>
      </c>
      <c r="G18" s="53">
        <v>4407</v>
      </c>
      <c r="H18" s="54">
        <v>1551</v>
      </c>
      <c r="I18" s="53">
        <v>772</v>
      </c>
      <c r="J18" s="58">
        <v>2323</v>
      </c>
      <c r="K18" s="51"/>
      <c r="L18" s="55">
        <v>4642</v>
      </c>
      <c r="M18" s="51">
        <v>2293</v>
      </c>
      <c r="N18" s="51">
        <v>6935</v>
      </c>
    </row>
    <row r="19" spans="1:14" ht="14.25">
      <c r="A19" s="2" t="s">
        <v>21</v>
      </c>
      <c r="B19" s="54">
        <v>1095</v>
      </c>
      <c r="C19" s="52">
        <v>577</v>
      </c>
      <c r="D19" s="53">
        <v>1672</v>
      </c>
      <c r="E19" s="54">
        <v>3007</v>
      </c>
      <c r="F19" s="52">
        <v>1600</v>
      </c>
      <c r="G19" s="53">
        <v>4607</v>
      </c>
      <c r="H19" s="54">
        <v>1473</v>
      </c>
      <c r="I19" s="53">
        <v>748</v>
      </c>
      <c r="J19" s="58">
        <v>2221</v>
      </c>
      <c r="K19" s="51"/>
      <c r="L19" s="75">
        <v>4922</v>
      </c>
      <c r="M19" s="53">
        <v>2410</v>
      </c>
      <c r="N19" s="51">
        <v>7332</v>
      </c>
    </row>
    <row r="20" spans="1:14" ht="14.25">
      <c r="A20" s="2" t="s">
        <v>22</v>
      </c>
      <c r="B20" s="54">
        <v>1163</v>
      </c>
      <c r="C20" s="52">
        <v>597</v>
      </c>
      <c r="D20" s="53">
        <v>1760</v>
      </c>
      <c r="E20" s="54">
        <v>3130</v>
      </c>
      <c r="F20" s="52">
        <v>1646</v>
      </c>
      <c r="G20" s="53">
        <v>4776</v>
      </c>
      <c r="H20" s="54">
        <v>1347</v>
      </c>
      <c r="I20" s="53">
        <v>656</v>
      </c>
      <c r="J20" s="58">
        <v>2003</v>
      </c>
      <c r="K20" s="51"/>
      <c r="L20" s="75">
        <v>5290</v>
      </c>
      <c r="M20" s="53">
        <v>2581</v>
      </c>
      <c r="N20" s="51">
        <v>7871</v>
      </c>
    </row>
    <row r="21" spans="1:14" ht="14.25">
      <c r="A21" s="2" t="s">
        <v>72</v>
      </c>
      <c r="B21" s="54">
        <v>1348</v>
      </c>
      <c r="C21" s="52">
        <v>606</v>
      </c>
      <c r="D21" s="53">
        <v>1954</v>
      </c>
      <c r="E21" s="54">
        <v>3187</v>
      </c>
      <c r="F21" s="52">
        <v>1702</v>
      </c>
      <c r="G21" s="53">
        <v>4889</v>
      </c>
      <c r="H21" s="54">
        <v>1437</v>
      </c>
      <c r="I21" s="53">
        <v>695</v>
      </c>
      <c r="J21" s="58">
        <v>2132</v>
      </c>
      <c r="K21" s="51"/>
      <c r="L21" s="75">
        <v>5536</v>
      </c>
      <c r="M21" s="53">
        <v>2705</v>
      </c>
      <c r="N21" s="51">
        <v>8241</v>
      </c>
    </row>
    <row r="22" spans="1:14" ht="14.25">
      <c r="A22" s="2" t="s">
        <v>78</v>
      </c>
      <c r="B22" s="54">
        <v>1443</v>
      </c>
      <c r="C22" s="52">
        <v>640</v>
      </c>
      <c r="D22" s="53">
        <v>2083</v>
      </c>
      <c r="E22" s="54">
        <v>3343</v>
      </c>
      <c r="F22" s="52">
        <v>1759</v>
      </c>
      <c r="G22" s="53">
        <v>5102</v>
      </c>
      <c r="H22" s="54">
        <v>1786</v>
      </c>
      <c r="I22" s="53">
        <v>906</v>
      </c>
      <c r="J22" s="58">
        <v>2692</v>
      </c>
      <c r="K22" s="51"/>
      <c r="L22" s="75">
        <v>5857</v>
      </c>
      <c r="M22" s="53">
        <v>2779</v>
      </c>
      <c r="N22" s="51">
        <v>8636</v>
      </c>
    </row>
    <row r="23" spans="1:14" ht="14.25">
      <c r="A23" s="2" t="s">
        <v>79</v>
      </c>
      <c r="B23" s="54">
        <v>1507</v>
      </c>
      <c r="C23" s="52">
        <v>710</v>
      </c>
      <c r="D23" s="53">
        <v>2217</v>
      </c>
      <c r="E23" s="54">
        <v>3456</v>
      </c>
      <c r="F23" s="52">
        <v>1877</v>
      </c>
      <c r="G23" s="53">
        <v>5333</v>
      </c>
      <c r="H23" s="54">
        <v>1978</v>
      </c>
      <c r="I23" s="53">
        <v>938</v>
      </c>
      <c r="J23" s="58">
        <v>2916</v>
      </c>
      <c r="K23" s="51"/>
      <c r="L23" s="75">
        <v>5987</v>
      </c>
      <c r="M23" s="53">
        <v>2880</v>
      </c>
      <c r="N23" s="51">
        <v>8867</v>
      </c>
    </row>
    <row r="24" spans="1:14" ht="14.25">
      <c r="A24" s="2" t="s">
        <v>81</v>
      </c>
      <c r="B24" s="54">
        <v>1469</v>
      </c>
      <c r="C24" s="52">
        <v>748</v>
      </c>
      <c r="D24" s="53">
        <v>2217</v>
      </c>
      <c r="E24" s="54">
        <v>3324</v>
      </c>
      <c r="F24" s="52">
        <v>1828</v>
      </c>
      <c r="G24" s="53">
        <v>5152</v>
      </c>
      <c r="H24" s="54">
        <v>1949</v>
      </c>
      <c r="I24" s="53">
        <v>970</v>
      </c>
      <c r="J24" s="58">
        <v>2919</v>
      </c>
      <c r="K24" s="51"/>
      <c r="L24" s="75">
        <v>5910</v>
      </c>
      <c r="M24" s="53">
        <v>2897</v>
      </c>
      <c r="N24" s="51">
        <v>8807</v>
      </c>
    </row>
    <row r="25" spans="1:14" ht="14.25">
      <c r="A25" s="2" t="s">
        <v>85</v>
      </c>
      <c r="B25" s="54">
        <v>1508</v>
      </c>
      <c r="C25" s="52">
        <v>793</v>
      </c>
      <c r="D25" s="53">
        <v>2301</v>
      </c>
      <c r="E25" s="54">
        <v>3247</v>
      </c>
      <c r="F25" s="52">
        <v>1842</v>
      </c>
      <c r="G25" s="53">
        <v>5089</v>
      </c>
      <c r="H25" s="54">
        <v>2117</v>
      </c>
      <c r="I25" s="53">
        <v>1116</v>
      </c>
      <c r="J25" s="58">
        <v>3233</v>
      </c>
      <c r="K25" s="51"/>
      <c r="L25" s="75">
        <v>5836</v>
      </c>
      <c r="M25" s="53">
        <v>2918</v>
      </c>
      <c r="N25" s="51">
        <v>8754</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D55"/>
  <sheetViews>
    <sheetView zoomScalePageLayoutView="0" workbookViewId="0" topLeftCell="A1">
      <selection activeCell="A54" sqref="A54"/>
    </sheetView>
  </sheetViews>
  <sheetFormatPr defaultColWidth="9.140625" defaultRowHeight="15"/>
  <cols>
    <col min="1" max="1" width="24.8515625" style="151" customWidth="1"/>
    <col min="2" max="3" width="11.140625" style="29" customWidth="1"/>
    <col min="4" max="4" width="11.140625" style="68" customWidth="1"/>
    <col min="5" max="8" width="11.140625" style="29" customWidth="1"/>
    <col min="9" max="9" width="9.8515625" style="68" customWidth="1"/>
    <col min="10" max="10" width="9.8515625" style="36" customWidth="1"/>
    <col min="11" max="11" width="25.421875" style="151" customWidth="1"/>
    <col min="12" max="12" width="9.7109375" style="29" bestFit="1" customWidth="1"/>
    <col min="13" max="13" width="8.8515625" style="29" bestFit="1" customWidth="1"/>
    <col min="14" max="14" width="10.57421875" style="29" customWidth="1"/>
    <col min="15" max="15" width="9.7109375" style="68" bestFit="1" customWidth="1"/>
    <col min="16"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1" ht="14.25">
      <c r="A1" s="151" t="s">
        <v>82</v>
      </c>
      <c r="K1" s="151" t="s">
        <v>82</v>
      </c>
      <c r="L1" s="212"/>
      <c r="M1" s="212"/>
      <c r="N1" s="212"/>
      <c r="O1" s="212"/>
      <c r="P1" s="212"/>
      <c r="Q1" s="212"/>
      <c r="R1" s="212"/>
      <c r="S1" s="212"/>
      <c r="T1" s="212"/>
      <c r="U1" s="212"/>
    </row>
    <row r="2" spans="1:20" ht="14.25">
      <c r="A2" s="212" t="s">
        <v>25</v>
      </c>
      <c r="B2" s="212"/>
      <c r="C2" s="212"/>
      <c r="D2" s="212"/>
      <c r="E2" s="212"/>
      <c r="F2" s="212"/>
      <c r="G2" s="212"/>
      <c r="H2" s="212"/>
      <c r="I2" s="212"/>
      <c r="J2" s="153"/>
      <c r="K2" s="212" t="s">
        <v>25</v>
      </c>
      <c r="L2" s="212"/>
      <c r="M2" s="212"/>
      <c r="N2" s="212"/>
      <c r="O2" s="212"/>
      <c r="P2" s="212"/>
      <c r="Q2" s="212"/>
      <c r="R2" s="212"/>
      <c r="S2" s="212"/>
      <c r="T2" s="212"/>
    </row>
    <row r="3" spans="1:20" s="195" customFormat="1" ht="14.25">
      <c r="A3" s="211" t="s">
        <v>89</v>
      </c>
      <c r="B3" s="211"/>
      <c r="C3" s="211"/>
      <c r="D3" s="211"/>
      <c r="E3" s="211"/>
      <c r="F3" s="211"/>
      <c r="G3" s="211"/>
      <c r="H3" s="211"/>
      <c r="I3" s="211"/>
      <c r="J3" s="198"/>
      <c r="K3" s="211" t="s">
        <v>89</v>
      </c>
      <c r="L3" s="211"/>
      <c r="M3" s="211"/>
      <c r="N3" s="211"/>
      <c r="O3" s="211"/>
      <c r="P3" s="211"/>
      <c r="Q3" s="211"/>
      <c r="R3" s="211"/>
      <c r="S3" s="211"/>
      <c r="T3" s="211"/>
    </row>
    <row r="4" spans="1:20" ht="6.75" customHeight="1">
      <c r="A4" s="153"/>
      <c r="B4" s="153"/>
      <c r="C4" s="153"/>
      <c r="D4" s="153"/>
      <c r="E4" s="153"/>
      <c r="F4" s="153"/>
      <c r="G4" s="153"/>
      <c r="H4" s="153"/>
      <c r="I4" s="153"/>
      <c r="J4" s="153"/>
      <c r="K4" s="153"/>
      <c r="L4" s="153"/>
      <c r="M4" s="153"/>
      <c r="N4" s="153"/>
      <c r="O4" s="153"/>
      <c r="P4" s="153"/>
      <c r="Q4" s="153"/>
      <c r="R4" s="153"/>
      <c r="S4" s="153"/>
      <c r="T4" s="153"/>
    </row>
    <row r="5" spans="1:30" s="155" customFormat="1" ht="14.25">
      <c r="A5" s="212" t="s">
        <v>27</v>
      </c>
      <c r="B5" s="212"/>
      <c r="C5" s="212"/>
      <c r="D5" s="212"/>
      <c r="E5" s="212"/>
      <c r="F5" s="212"/>
      <c r="G5" s="212"/>
      <c r="H5" s="212"/>
      <c r="I5" s="212"/>
      <c r="J5" s="153"/>
      <c r="K5" s="213" t="s">
        <v>15</v>
      </c>
      <c r="L5" s="213"/>
      <c r="M5" s="213"/>
      <c r="N5" s="213"/>
      <c r="O5" s="213"/>
      <c r="P5" s="213"/>
      <c r="Q5" s="213"/>
      <c r="R5" s="213"/>
      <c r="S5" s="213"/>
      <c r="T5" s="213"/>
      <c r="V5" s="29"/>
      <c r="W5" s="29"/>
      <c r="X5" s="29"/>
      <c r="Y5" s="29"/>
      <c r="Z5" s="29"/>
      <c r="AA5" s="29"/>
      <c r="AB5" s="29"/>
      <c r="AC5" s="29"/>
      <c r="AD5" s="29"/>
    </row>
    <row r="6" spans="1:30" s="155" customFormat="1" ht="6.75" customHeight="1" thickBot="1">
      <c r="A6" s="153"/>
      <c r="B6" s="153"/>
      <c r="C6" s="153"/>
      <c r="D6" s="153"/>
      <c r="E6" s="153"/>
      <c r="F6" s="153"/>
      <c r="G6" s="153"/>
      <c r="H6" s="153"/>
      <c r="I6" s="153"/>
      <c r="J6" s="153"/>
      <c r="K6" s="154"/>
      <c r="L6" s="154"/>
      <c r="M6" s="154"/>
      <c r="N6" s="154"/>
      <c r="O6" s="154"/>
      <c r="P6" s="154"/>
      <c r="Q6" s="154"/>
      <c r="R6" s="154"/>
      <c r="S6" s="154"/>
      <c r="T6" s="154"/>
      <c r="V6" s="29"/>
      <c r="W6" s="29"/>
      <c r="X6" s="29"/>
      <c r="Y6" s="29"/>
      <c r="Z6" s="29"/>
      <c r="AA6" s="29"/>
      <c r="AB6" s="29"/>
      <c r="AC6" s="29"/>
      <c r="AD6" s="29"/>
    </row>
    <row r="7" spans="1:20" ht="14.25">
      <c r="A7" s="156"/>
      <c r="B7" s="209" t="s">
        <v>34</v>
      </c>
      <c r="C7" s="209"/>
      <c r="D7" s="210"/>
      <c r="E7" s="208" t="s">
        <v>35</v>
      </c>
      <c r="F7" s="209"/>
      <c r="G7" s="210"/>
      <c r="H7" s="157"/>
      <c r="I7" s="158"/>
      <c r="J7" s="152"/>
      <c r="K7" s="158"/>
      <c r="L7" s="208" t="s">
        <v>34</v>
      </c>
      <c r="M7" s="209"/>
      <c r="N7" s="209"/>
      <c r="O7" s="209"/>
      <c r="P7" s="208" t="s">
        <v>35</v>
      </c>
      <c r="Q7" s="209"/>
      <c r="R7" s="210"/>
      <c r="S7" s="157"/>
      <c r="T7" s="158"/>
    </row>
    <row r="8" spans="1:20" ht="65.25" customHeight="1">
      <c r="A8" s="85"/>
      <c r="B8" s="82" t="s">
        <v>47</v>
      </c>
      <c r="C8" s="82" t="s">
        <v>63</v>
      </c>
      <c r="D8" s="83" t="s">
        <v>37</v>
      </c>
      <c r="E8" s="82" t="s">
        <v>48</v>
      </c>
      <c r="F8" s="82" t="s">
        <v>64</v>
      </c>
      <c r="G8" s="159" t="s">
        <v>38</v>
      </c>
      <c r="H8" s="82" t="s">
        <v>33</v>
      </c>
      <c r="I8" s="84" t="s">
        <v>14</v>
      </c>
      <c r="J8" s="81"/>
      <c r="K8" s="85"/>
      <c r="L8" s="86" t="s">
        <v>28</v>
      </c>
      <c r="M8" s="87" t="s">
        <v>29</v>
      </c>
      <c r="N8" s="87" t="s">
        <v>30</v>
      </c>
      <c r="O8" s="88" t="s">
        <v>37</v>
      </c>
      <c r="P8" s="87" t="s">
        <v>36</v>
      </c>
      <c r="Q8" s="87" t="s">
        <v>31</v>
      </c>
      <c r="R8" s="88" t="s">
        <v>38</v>
      </c>
      <c r="S8" s="160" t="s">
        <v>33</v>
      </c>
      <c r="T8" s="84" t="s">
        <v>14</v>
      </c>
    </row>
    <row r="9" spans="1:20" ht="14.25">
      <c r="A9" s="161" t="s">
        <v>3</v>
      </c>
      <c r="B9" s="162"/>
      <c r="C9" s="162"/>
      <c r="D9" s="163"/>
      <c r="E9" s="164"/>
      <c r="F9" s="164"/>
      <c r="G9" s="163"/>
      <c r="H9" s="164"/>
      <c r="I9" s="165"/>
      <c r="K9" s="166" t="s">
        <v>3</v>
      </c>
      <c r="L9" s="167"/>
      <c r="M9" s="162"/>
      <c r="N9" s="164"/>
      <c r="O9" s="168"/>
      <c r="P9" s="164"/>
      <c r="Q9" s="164"/>
      <c r="R9" s="163"/>
      <c r="S9" s="169"/>
      <c r="T9" s="165"/>
    </row>
    <row r="10" spans="1:29" ht="14.25">
      <c r="A10" s="30" t="s">
        <v>4</v>
      </c>
      <c r="B10" s="18">
        <v>2320</v>
      </c>
      <c r="C10" s="18">
        <v>1599</v>
      </c>
      <c r="D10" s="66">
        <f>SUM(B10:C10)</f>
        <v>3919</v>
      </c>
      <c r="E10" s="18">
        <v>12595</v>
      </c>
      <c r="F10" s="18">
        <v>1629</v>
      </c>
      <c r="G10" s="66">
        <f>SUM(E10:F10)</f>
        <v>14224</v>
      </c>
      <c r="H10" s="18">
        <v>181</v>
      </c>
      <c r="I10" s="66">
        <f>SUM(G10,D10,H10)</f>
        <v>18324</v>
      </c>
      <c r="J10" s="79"/>
      <c r="K10" s="170" t="s">
        <v>4</v>
      </c>
      <c r="L10" s="17">
        <v>1771</v>
      </c>
      <c r="M10" s="18">
        <v>1832</v>
      </c>
      <c r="N10" s="18">
        <v>2960</v>
      </c>
      <c r="O10" s="66">
        <f>SUM(L10:N10)</f>
        <v>6563</v>
      </c>
      <c r="P10" s="18">
        <v>6019</v>
      </c>
      <c r="Q10" s="18">
        <v>5458</v>
      </c>
      <c r="R10" s="66">
        <f>SUM(P10:Q10)</f>
        <v>11477</v>
      </c>
      <c r="S10" s="171">
        <v>284</v>
      </c>
      <c r="T10" s="66">
        <f>SUM(R10,O10,S10)</f>
        <v>18324</v>
      </c>
      <c r="U10" s="195"/>
      <c r="V10" s="155"/>
      <c r="W10" s="155"/>
      <c r="X10" s="155"/>
      <c r="Y10" s="155"/>
      <c r="Z10" s="155"/>
      <c r="AA10" s="155"/>
      <c r="AB10" s="155"/>
      <c r="AC10" s="155"/>
    </row>
    <row r="11" spans="1:30" ht="14.25">
      <c r="A11" s="30" t="s">
        <v>5</v>
      </c>
      <c r="B11" s="18">
        <v>6019</v>
      </c>
      <c r="C11" s="18">
        <v>4141</v>
      </c>
      <c r="D11" s="66">
        <f>SUM(B11:C11)</f>
        <v>10160</v>
      </c>
      <c r="E11" s="18">
        <v>68272</v>
      </c>
      <c r="F11" s="18">
        <v>4949</v>
      </c>
      <c r="G11" s="66">
        <f>SUM(E11:F11)</f>
        <v>73221</v>
      </c>
      <c r="H11" s="18">
        <v>281</v>
      </c>
      <c r="I11" s="66">
        <f>SUM(G11,D11,H11)</f>
        <v>83662</v>
      </c>
      <c r="J11" s="79"/>
      <c r="K11" s="170" t="s">
        <v>5</v>
      </c>
      <c r="L11" s="17">
        <v>3526</v>
      </c>
      <c r="M11" s="18">
        <v>4453</v>
      </c>
      <c r="N11" s="18">
        <v>9475</v>
      </c>
      <c r="O11" s="66">
        <f>SUM(L11:N11)</f>
        <v>17454</v>
      </c>
      <c r="P11" s="18">
        <v>29400</v>
      </c>
      <c r="Q11" s="18">
        <v>35997</v>
      </c>
      <c r="R11" s="66">
        <f>SUM(P11:Q11)</f>
        <v>65397</v>
      </c>
      <c r="S11" s="171">
        <v>811</v>
      </c>
      <c r="T11" s="66">
        <f>SUM(R11,O11,S11)</f>
        <v>83662</v>
      </c>
      <c r="U11" s="195"/>
      <c r="V11" s="155"/>
      <c r="W11" s="155"/>
      <c r="X11" s="155"/>
      <c r="Y11" s="155"/>
      <c r="Z11" s="155"/>
      <c r="AA11" s="155"/>
      <c r="AB11" s="155"/>
      <c r="AC11" s="155"/>
      <c r="AD11" s="155"/>
    </row>
    <row r="12" spans="1:30" ht="14.25">
      <c r="A12" s="30" t="s">
        <v>6</v>
      </c>
      <c r="B12" s="18">
        <v>337</v>
      </c>
      <c r="C12" s="18">
        <v>248</v>
      </c>
      <c r="D12" s="66">
        <f>SUM(B12:C12)</f>
        <v>585</v>
      </c>
      <c r="E12" s="18">
        <v>3581</v>
      </c>
      <c r="F12" s="18">
        <v>338</v>
      </c>
      <c r="G12" s="66">
        <f>SUM(E12:F12)</f>
        <v>3919</v>
      </c>
      <c r="H12" s="18">
        <v>14</v>
      </c>
      <c r="I12" s="66">
        <f>SUM(G12,D12,H12)</f>
        <v>4518</v>
      </c>
      <c r="J12" s="79"/>
      <c r="K12" s="170" t="s">
        <v>6</v>
      </c>
      <c r="L12" s="17">
        <v>308</v>
      </c>
      <c r="M12" s="18">
        <v>416</v>
      </c>
      <c r="N12" s="18">
        <v>828</v>
      </c>
      <c r="O12" s="66">
        <f>SUM(L12:N12)</f>
        <v>1552</v>
      </c>
      <c r="P12" s="18">
        <v>2006</v>
      </c>
      <c r="Q12" s="18">
        <v>901</v>
      </c>
      <c r="R12" s="66">
        <f>SUM(P12:Q12)</f>
        <v>2907</v>
      </c>
      <c r="S12" s="171">
        <v>59</v>
      </c>
      <c r="T12" s="66">
        <f>SUM(R12,O12,S12)</f>
        <v>4518</v>
      </c>
      <c r="U12" s="195"/>
      <c r="AD12" s="155"/>
    </row>
    <row r="13" spans="1:21" ht="14.25">
      <c r="A13" s="30" t="s">
        <v>7</v>
      </c>
      <c r="B13" s="18">
        <v>1959</v>
      </c>
      <c r="C13" s="18">
        <v>1030</v>
      </c>
      <c r="D13" s="66">
        <f>SUM(B13:C13)</f>
        <v>2989</v>
      </c>
      <c r="E13" s="18">
        <v>6018</v>
      </c>
      <c r="F13" s="18">
        <v>937</v>
      </c>
      <c r="G13" s="66">
        <f>SUM(E13:F13)</f>
        <v>6955</v>
      </c>
      <c r="H13" s="18">
        <v>67</v>
      </c>
      <c r="I13" s="66">
        <f>SUM(G13,D13,H13)</f>
        <v>10011</v>
      </c>
      <c r="J13" s="79"/>
      <c r="K13" s="170" t="s">
        <v>7</v>
      </c>
      <c r="L13" s="17">
        <v>1502</v>
      </c>
      <c r="M13" s="18">
        <v>1088</v>
      </c>
      <c r="N13" s="18">
        <v>1658</v>
      </c>
      <c r="O13" s="66">
        <f>SUM(L13:N13)</f>
        <v>4248</v>
      </c>
      <c r="P13" s="18">
        <v>3340</v>
      </c>
      <c r="Q13" s="18">
        <v>2272</v>
      </c>
      <c r="R13" s="66">
        <f>SUM(P13:Q13)</f>
        <v>5612</v>
      </c>
      <c r="S13" s="171">
        <v>151</v>
      </c>
      <c r="T13" s="66">
        <f>SUM(R13,O13,S13)</f>
        <v>10011</v>
      </c>
      <c r="U13" s="195"/>
    </row>
    <row r="14" spans="1:21" ht="14.25">
      <c r="A14" s="172" t="s">
        <v>0</v>
      </c>
      <c r="B14" s="22">
        <v>10635</v>
      </c>
      <c r="C14" s="22">
        <v>7018</v>
      </c>
      <c r="D14" s="22">
        <f>SUM(B14:C14)</f>
        <v>17653</v>
      </c>
      <c r="E14" s="22">
        <v>90466</v>
      </c>
      <c r="F14" s="22">
        <v>7853</v>
      </c>
      <c r="G14" s="22">
        <f>SUM(E14:F14)</f>
        <v>98319</v>
      </c>
      <c r="H14" s="22">
        <v>543</v>
      </c>
      <c r="I14" s="22">
        <f>SUM(G14,D14,H14)</f>
        <v>116515</v>
      </c>
      <c r="J14" s="80"/>
      <c r="K14" s="173" t="s">
        <v>0</v>
      </c>
      <c r="L14" s="21">
        <v>7107</v>
      </c>
      <c r="M14" s="22">
        <v>7789</v>
      </c>
      <c r="N14" s="22">
        <v>14921</v>
      </c>
      <c r="O14" s="22">
        <f>SUM(L14:N14)</f>
        <v>29817</v>
      </c>
      <c r="P14" s="22">
        <v>40765</v>
      </c>
      <c r="Q14" s="22">
        <v>44628</v>
      </c>
      <c r="R14" s="22">
        <f>SUM(P14:Q14)</f>
        <v>85393</v>
      </c>
      <c r="S14" s="22">
        <v>1305</v>
      </c>
      <c r="T14" s="22">
        <f>SUM(R14,O14,S14)</f>
        <v>116515</v>
      </c>
      <c r="U14" s="195"/>
    </row>
    <row r="15" spans="1:21" ht="14.25">
      <c r="A15" s="151" t="s">
        <v>8</v>
      </c>
      <c r="B15" s="18"/>
      <c r="C15" s="18"/>
      <c r="D15" s="66"/>
      <c r="E15" s="18"/>
      <c r="F15" s="18"/>
      <c r="G15" s="66"/>
      <c r="H15" s="18"/>
      <c r="I15" s="66"/>
      <c r="J15" s="79"/>
      <c r="K15" s="174" t="s">
        <v>8</v>
      </c>
      <c r="L15" s="17"/>
      <c r="M15" s="18"/>
      <c r="N15" s="18"/>
      <c r="O15" s="66"/>
      <c r="P15" s="18"/>
      <c r="Q15" s="18"/>
      <c r="R15" s="66"/>
      <c r="S15" s="171"/>
      <c r="T15" s="66"/>
      <c r="U15" s="195"/>
    </row>
    <row r="16" spans="1:21" ht="14.25">
      <c r="A16" s="30" t="s">
        <v>4</v>
      </c>
      <c r="B16" s="18">
        <v>1669</v>
      </c>
      <c r="C16" s="18">
        <v>1191</v>
      </c>
      <c r="D16" s="66">
        <f>SUM(B16:C16)</f>
        <v>2860</v>
      </c>
      <c r="E16" s="18">
        <v>8521</v>
      </c>
      <c r="F16" s="18">
        <v>1522</v>
      </c>
      <c r="G16" s="66">
        <f>SUM(E16:F16)</f>
        <v>10043</v>
      </c>
      <c r="H16" s="18">
        <v>64</v>
      </c>
      <c r="I16" s="66">
        <f>SUM(G16,D16,H16)</f>
        <v>12967</v>
      </c>
      <c r="J16" s="79"/>
      <c r="K16" s="170" t="s">
        <v>4</v>
      </c>
      <c r="L16" s="17">
        <v>470</v>
      </c>
      <c r="M16" s="18">
        <v>818</v>
      </c>
      <c r="N16" s="18">
        <v>1762</v>
      </c>
      <c r="O16" s="66">
        <f>SUM(L16:N16)</f>
        <v>3050</v>
      </c>
      <c r="P16" s="18">
        <v>4672</v>
      </c>
      <c r="Q16" s="18">
        <v>5076</v>
      </c>
      <c r="R16" s="66">
        <f>SUM(P16:Q16)</f>
        <v>9748</v>
      </c>
      <c r="S16" s="171">
        <v>169</v>
      </c>
      <c r="T16" s="66">
        <f>SUM(R16,O16,S16)</f>
        <v>12967</v>
      </c>
      <c r="U16" s="195"/>
    </row>
    <row r="17" spans="1:21" ht="14.25">
      <c r="A17" s="30" t="s">
        <v>5</v>
      </c>
      <c r="B17" s="18">
        <v>4594</v>
      </c>
      <c r="C17" s="18">
        <v>2713</v>
      </c>
      <c r="D17" s="66">
        <f>SUM(B17:C17)</f>
        <v>7307</v>
      </c>
      <c r="E17" s="18">
        <v>32871</v>
      </c>
      <c r="F17" s="18">
        <v>4124</v>
      </c>
      <c r="G17" s="66">
        <f>SUM(E17:F17)</f>
        <v>36995</v>
      </c>
      <c r="H17" s="18">
        <v>106</v>
      </c>
      <c r="I17" s="66">
        <f>SUM(G17,D17,H17)</f>
        <v>44408</v>
      </c>
      <c r="J17" s="79"/>
      <c r="K17" s="170" t="s">
        <v>5</v>
      </c>
      <c r="L17" s="17">
        <v>897</v>
      </c>
      <c r="M17" s="18">
        <v>1479</v>
      </c>
      <c r="N17" s="18">
        <v>3600</v>
      </c>
      <c r="O17" s="66">
        <f>SUM(L17:N17)</f>
        <v>5976</v>
      </c>
      <c r="P17" s="18">
        <v>13288</v>
      </c>
      <c r="Q17" s="18">
        <v>24759</v>
      </c>
      <c r="R17" s="66">
        <f>SUM(P17:Q17)</f>
        <v>38047</v>
      </c>
      <c r="S17" s="171">
        <v>385</v>
      </c>
      <c r="T17" s="66">
        <f>SUM(R17,O17,S17)</f>
        <v>44408</v>
      </c>
      <c r="U17" s="195"/>
    </row>
    <row r="18" spans="1:21" ht="14.25">
      <c r="A18" s="30" t="s">
        <v>6</v>
      </c>
      <c r="B18" s="18">
        <v>133</v>
      </c>
      <c r="C18" s="18">
        <v>28</v>
      </c>
      <c r="D18" s="66">
        <f>SUM(B18:C18)</f>
        <v>161</v>
      </c>
      <c r="E18" s="18">
        <v>814</v>
      </c>
      <c r="F18" s="18">
        <v>55</v>
      </c>
      <c r="G18" s="66">
        <f>SUM(E18:F18)</f>
        <v>869</v>
      </c>
      <c r="H18" s="18">
        <v>7</v>
      </c>
      <c r="I18" s="66">
        <f>SUM(G18,D18,H18)</f>
        <v>1037</v>
      </c>
      <c r="J18" s="79"/>
      <c r="K18" s="170" t="s">
        <v>6</v>
      </c>
      <c r="L18" s="17">
        <v>45</v>
      </c>
      <c r="M18" s="18">
        <v>76</v>
      </c>
      <c r="N18" s="18">
        <v>164</v>
      </c>
      <c r="O18" s="66">
        <f>SUM(L18:N18)</f>
        <v>285</v>
      </c>
      <c r="P18" s="18">
        <v>389</v>
      </c>
      <c r="Q18" s="18">
        <v>334</v>
      </c>
      <c r="R18" s="66">
        <f>SUM(P18:Q18)</f>
        <v>723</v>
      </c>
      <c r="S18" s="171">
        <v>29</v>
      </c>
      <c r="T18" s="66">
        <f>SUM(R18,O18,S18)</f>
        <v>1037</v>
      </c>
      <c r="U18" s="195"/>
    </row>
    <row r="19" spans="1:21" ht="14.25">
      <c r="A19" s="30" t="s">
        <v>7</v>
      </c>
      <c r="B19" s="18">
        <v>169</v>
      </c>
      <c r="C19" s="18">
        <v>116</v>
      </c>
      <c r="D19" s="66">
        <f>SUM(B19:C19)</f>
        <v>285</v>
      </c>
      <c r="E19" s="18">
        <v>2042</v>
      </c>
      <c r="F19" s="18">
        <v>188</v>
      </c>
      <c r="G19" s="66">
        <f>SUM(E19:F19)</f>
        <v>2230</v>
      </c>
      <c r="H19" s="18">
        <v>8</v>
      </c>
      <c r="I19" s="66">
        <f>SUM(G19,D19,H19)</f>
        <v>2523</v>
      </c>
      <c r="J19" s="79"/>
      <c r="K19" s="170" t="s">
        <v>7</v>
      </c>
      <c r="L19" s="17">
        <v>56</v>
      </c>
      <c r="M19" s="18">
        <v>155</v>
      </c>
      <c r="N19" s="18">
        <v>455</v>
      </c>
      <c r="O19" s="66">
        <f>SUM(L19:N19)</f>
        <v>666</v>
      </c>
      <c r="P19" s="18">
        <v>1200</v>
      </c>
      <c r="Q19" s="18">
        <v>619</v>
      </c>
      <c r="R19" s="66">
        <f>SUM(P19:Q19)</f>
        <v>1819</v>
      </c>
      <c r="S19" s="171">
        <v>38</v>
      </c>
      <c r="T19" s="66">
        <f>SUM(R19,O19,S19)</f>
        <v>2523</v>
      </c>
      <c r="U19" s="195"/>
    </row>
    <row r="20" spans="1:21" ht="14.25">
      <c r="A20" s="172" t="s">
        <v>0</v>
      </c>
      <c r="B20" s="22">
        <v>6565</v>
      </c>
      <c r="C20" s="22">
        <v>4048</v>
      </c>
      <c r="D20" s="22">
        <f>SUM(B20:C20)</f>
        <v>10613</v>
      </c>
      <c r="E20" s="22">
        <v>44248</v>
      </c>
      <c r="F20" s="22">
        <v>5889</v>
      </c>
      <c r="G20" s="22">
        <f>SUM(E20:F20)</f>
        <v>50137</v>
      </c>
      <c r="H20" s="22">
        <v>185</v>
      </c>
      <c r="I20" s="22">
        <f>SUM(G20,D20,H20)</f>
        <v>60935</v>
      </c>
      <c r="J20" s="80"/>
      <c r="K20" s="173" t="s">
        <v>0</v>
      </c>
      <c r="L20" s="21">
        <v>1468</v>
      </c>
      <c r="M20" s="22">
        <v>2528</v>
      </c>
      <c r="N20" s="22">
        <v>5981</v>
      </c>
      <c r="O20" s="22">
        <f>SUM(L20:N20)</f>
        <v>9977</v>
      </c>
      <c r="P20" s="22">
        <v>19549</v>
      </c>
      <c r="Q20" s="22">
        <v>30788</v>
      </c>
      <c r="R20" s="22">
        <f>SUM(P20:Q20)</f>
        <v>50337</v>
      </c>
      <c r="S20" s="22">
        <v>621</v>
      </c>
      <c r="T20" s="22">
        <f>SUM(R20,O20,S20)</f>
        <v>60935</v>
      </c>
      <c r="U20" s="195"/>
    </row>
    <row r="21" spans="1:21" ht="14.25">
      <c r="A21" s="151" t="s">
        <v>9</v>
      </c>
      <c r="B21" s="18"/>
      <c r="C21" s="18"/>
      <c r="D21" s="66"/>
      <c r="E21" s="18"/>
      <c r="F21" s="18"/>
      <c r="G21" s="66"/>
      <c r="H21" s="18"/>
      <c r="I21" s="66"/>
      <c r="J21" s="79"/>
      <c r="K21" s="174" t="s">
        <v>9</v>
      </c>
      <c r="L21" s="17"/>
      <c r="M21" s="18"/>
      <c r="N21" s="18"/>
      <c r="O21" s="66"/>
      <c r="P21" s="18"/>
      <c r="Q21" s="18"/>
      <c r="R21" s="66"/>
      <c r="S21" s="171"/>
      <c r="T21" s="66"/>
      <c r="U21" s="195"/>
    </row>
    <row r="22" spans="1:21" ht="14.25">
      <c r="A22" s="30" t="s">
        <v>4</v>
      </c>
      <c r="B22" s="18">
        <v>2378</v>
      </c>
      <c r="C22" s="18">
        <v>1244</v>
      </c>
      <c r="D22" s="66">
        <f>SUM(B22:C22)</f>
        <v>3622</v>
      </c>
      <c r="E22" s="18">
        <v>845</v>
      </c>
      <c r="F22" s="18">
        <v>884</v>
      </c>
      <c r="G22" s="66">
        <f>SUM(E22:F22)</f>
        <v>1729</v>
      </c>
      <c r="H22" s="18">
        <v>16</v>
      </c>
      <c r="I22" s="66">
        <f>SUM(G22,D22,H22)</f>
        <v>5367</v>
      </c>
      <c r="J22" s="79"/>
      <c r="K22" s="170" t="s">
        <v>4</v>
      </c>
      <c r="L22" s="17">
        <v>594</v>
      </c>
      <c r="M22" s="18">
        <v>650</v>
      </c>
      <c r="N22" s="18">
        <v>1138</v>
      </c>
      <c r="O22" s="66">
        <f>SUM(L22:N22)</f>
        <v>2382</v>
      </c>
      <c r="P22" s="18">
        <v>1370</v>
      </c>
      <c r="Q22" s="18">
        <v>1492</v>
      </c>
      <c r="R22" s="66">
        <f>SUM(P22:Q22)</f>
        <v>2862</v>
      </c>
      <c r="S22" s="171">
        <v>123</v>
      </c>
      <c r="T22" s="66">
        <f>SUM(R22,O22,S22)</f>
        <v>5367</v>
      </c>
      <c r="U22" s="195"/>
    </row>
    <row r="23" spans="1:21" ht="14.25">
      <c r="A23" s="30" t="s">
        <v>5</v>
      </c>
      <c r="B23" s="18">
        <v>3241</v>
      </c>
      <c r="C23" s="18">
        <v>1612</v>
      </c>
      <c r="D23" s="66">
        <f>SUM(B23:C23)</f>
        <v>4853</v>
      </c>
      <c r="E23" s="18">
        <v>1872</v>
      </c>
      <c r="F23" s="18">
        <v>1573</v>
      </c>
      <c r="G23" s="66">
        <f>SUM(E23:F23)</f>
        <v>3445</v>
      </c>
      <c r="H23" s="18">
        <v>36</v>
      </c>
      <c r="I23" s="66">
        <f>SUM(G23,D23,H23)</f>
        <v>8334</v>
      </c>
      <c r="J23" s="79"/>
      <c r="K23" s="170" t="s">
        <v>5</v>
      </c>
      <c r="L23" s="17">
        <v>596</v>
      </c>
      <c r="M23" s="18">
        <v>758</v>
      </c>
      <c r="N23" s="18">
        <v>1306</v>
      </c>
      <c r="O23" s="66">
        <f>SUM(L23:N23)</f>
        <v>2660</v>
      </c>
      <c r="P23" s="18">
        <v>2086</v>
      </c>
      <c r="Q23" s="18">
        <v>3496</v>
      </c>
      <c r="R23" s="66">
        <f>SUM(P23:Q23)</f>
        <v>5582</v>
      </c>
      <c r="S23" s="171">
        <v>92</v>
      </c>
      <c r="T23" s="66">
        <f>SUM(R23,O23,S23)</f>
        <v>8334</v>
      </c>
      <c r="U23" s="195"/>
    </row>
    <row r="24" spans="1:21" ht="14.25">
      <c r="A24" s="30" t="s">
        <v>7</v>
      </c>
      <c r="B24" s="18">
        <v>394</v>
      </c>
      <c r="C24" s="18">
        <v>121</v>
      </c>
      <c r="D24" s="66">
        <f>SUM(B24:C24)</f>
        <v>515</v>
      </c>
      <c r="E24" s="18">
        <v>29</v>
      </c>
      <c r="F24" s="18">
        <v>50</v>
      </c>
      <c r="G24" s="66">
        <f>SUM(E24:F24)</f>
        <v>79</v>
      </c>
      <c r="H24" s="18">
        <v>28</v>
      </c>
      <c r="I24" s="66">
        <f>SUM(G24,D24,H24)</f>
        <v>622</v>
      </c>
      <c r="J24" s="79"/>
      <c r="K24" s="170" t="s">
        <v>7</v>
      </c>
      <c r="L24" s="17">
        <v>126</v>
      </c>
      <c r="M24" s="18">
        <v>117</v>
      </c>
      <c r="N24" s="18">
        <v>131</v>
      </c>
      <c r="O24" s="66">
        <f>SUM(L24:N24)</f>
        <v>374</v>
      </c>
      <c r="P24" s="18">
        <v>135</v>
      </c>
      <c r="Q24" s="18">
        <v>31</v>
      </c>
      <c r="R24" s="66">
        <f>SUM(P24:Q24)</f>
        <v>166</v>
      </c>
      <c r="S24" s="171">
        <v>82</v>
      </c>
      <c r="T24" s="66">
        <f>SUM(R24,O24,S24)</f>
        <v>622</v>
      </c>
      <c r="U24" s="195"/>
    </row>
    <row r="25" spans="1:21" ht="14.25">
      <c r="A25" s="172" t="s">
        <v>0</v>
      </c>
      <c r="B25" s="22">
        <v>6013</v>
      </c>
      <c r="C25" s="22">
        <v>2977</v>
      </c>
      <c r="D25" s="22">
        <f>SUM(B25:C25)</f>
        <v>8990</v>
      </c>
      <c r="E25" s="22">
        <v>2746</v>
      </c>
      <c r="F25" s="22">
        <v>2507</v>
      </c>
      <c r="G25" s="22">
        <f>SUM(E25:F25)</f>
        <v>5253</v>
      </c>
      <c r="H25" s="22">
        <v>80</v>
      </c>
      <c r="I25" s="22">
        <f>SUM(G25,D25,H25)</f>
        <v>14323</v>
      </c>
      <c r="J25" s="80"/>
      <c r="K25" s="173" t="s">
        <v>0</v>
      </c>
      <c r="L25" s="21">
        <v>1316</v>
      </c>
      <c r="M25" s="22">
        <v>1525</v>
      </c>
      <c r="N25" s="22">
        <v>2575</v>
      </c>
      <c r="O25" s="22">
        <f>SUM(O22:O24)</f>
        <v>5416</v>
      </c>
      <c r="P25" s="22">
        <v>3591</v>
      </c>
      <c r="Q25" s="22">
        <v>5019</v>
      </c>
      <c r="R25" s="22">
        <f>SUM(R22:R24)</f>
        <v>8610</v>
      </c>
      <c r="S25" s="22">
        <v>297</v>
      </c>
      <c r="T25" s="22">
        <f>SUM(T22:T24)</f>
        <v>14323</v>
      </c>
      <c r="U25" s="195"/>
    </row>
    <row r="26" spans="1:21" ht="14.25">
      <c r="A26" s="151" t="s">
        <v>10</v>
      </c>
      <c r="B26" s="18"/>
      <c r="C26" s="18"/>
      <c r="D26" s="66"/>
      <c r="E26" s="18"/>
      <c r="F26" s="18"/>
      <c r="G26" s="66"/>
      <c r="H26" s="18"/>
      <c r="I26" s="66"/>
      <c r="J26" s="79"/>
      <c r="K26" s="174" t="s">
        <v>10</v>
      </c>
      <c r="L26" s="17"/>
      <c r="M26" s="18"/>
      <c r="N26" s="18"/>
      <c r="O26" s="66"/>
      <c r="P26" s="18"/>
      <c r="Q26" s="18"/>
      <c r="R26" s="66"/>
      <c r="S26" s="171"/>
      <c r="T26" s="66"/>
      <c r="U26" s="195"/>
    </row>
    <row r="27" spans="1:21" ht="14.25">
      <c r="A27" s="30" t="s">
        <v>4</v>
      </c>
      <c r="B27" s="18">
        <v>1310</v>
      </c>
      <c r="C27" s="18">
        <v>521</v>
      </c>
      <c r="D27" s="66">
        <f>SUM(B27:C27)</f>
        <v>1831</v>
      </c>
      <c r="E27" s="18">
        <v>9294</v>
      </c>
      <c r="F27" s="18">
        <v>640</v>
      </c>
      <c r="G27" s="66">
        <f>SUM(E27:F27)</f>
        <v>9934</v>
      </c>
      <c r="H27" s="18">
        <v>71</v>
      </c>
      <c r="I27" s="66">
        <f>SUM(G27,D27,H27)</f>
        <v>11836</v>
      </c>
      <c r="J27" s="79"/>
      <c r="K27" s="170" t="s">
        <v>4</v>
      </c>
      <c r="L27" s="17">
        <v>576</v>
      </c>
      <c r="M27" s="18">
        <v>1253</v>
      </c>
      <c r="N27" s="18">
        <v>2385</v>
      </c>
      <c r="O27" s="66">
        <f>SUM(L27:N27)</f>
        <v>4214</v>
      </c>
      <c r="P27" s="18">
        <v>4475</v>
      </c>
      <c r="Q27" s="18">
        <v>2886</v>
      </c>
      <c r="R27" s="66">
        <f>SUM(P27:Q27)</f>
        <v>7361</v>
      </c>
      <c r="S27" s="171">
        <v>261</v>
      </c>
      <c r="T27" s="66">
        <f>SUM(R27,O27,S27)</f>
        <v>11836</v>
      </c>
      <c r="U27" s="195"/>
    </row>
    <row r="28" spans="1:21" ht="14.25">
      <c r="A28" s="30" t="s">
        <v>5</v>
      </c>
      <c r="B28" s="18">
        <v>2497</v>
      </c>
      <c r="C28" s="18">
        <v>1277</v>
      </c>
      <c r="D28" s="66">
        <f>SUM(B28:C28)</f>
        <v>3774</v>
      </c>
      <c r="E28" s="18">
        <v>55485</v>
      </c>
      <c r="F28" s="18">
        <v>1953</v>
      </c>
      <c r="G28" s="66">
        <f>SUM(E28:F28)</f>
        <v>57438</v>
      </c>
      <c r="H28" s="18">
        <v>179</v>
      </c>
      <c r="I28" s="66">
        <f>SUM(G28,D28,H28)</f>
        <v>61391</v>
      </c>
      <c r="J28" s="79"/>
      <c r="K28" s="170" t="s">
        <v>5</v>
      </c>
      <c r="L28" s="17">
        <v>1109</v>
      </c>
      <c r="M28" s="18">
        <v>2597</v>
      </c>
      <c r="N28" s="18">
        <v>7003</v>
      </c>
      <c r="O28" s="66">
        <f>SUM(L28:N28)</f>
        <v>10709</v>
      </c>
      <c r="P28" s="18">
        <v>24653</v>
      </c>
      <c r="Q28" s="18">
        <v>25539</v>
      </c>
      <c r="R28" s="66">
        <f>SUM(P28:Q28)</f>
        <v>50192</v>
      </c>
      <c r="S28" s="171">
        <v>490</v>
      </c>
      <c r="T28" s="66">
        <f>SUM(R28,O28,S28)</f>
        <v>61391</v>
      </c>
      <c r="U28" s="195"/>
    </row>
    <row r="29" spans="1:21" ht="14.25">
      <c r="A29" s="30" t="s">
        <v>6</v>
      </c>
      <c r="B29" s="18">
        <v>20</v>
      </c>
      <c r="C29" s="18">
        <v>18</v>
      </c>
      <c r="D29" s="66">
        <f>SUM(B29:C29)</f>
        <v>38</v>
      </c>
      <c r="E29" s="18">
        <v>743</v>
      </c>
      <c r="F29" s="18">
        <v>35</v>
      </c>
      <c r="G29" s="66">
        <f>SUM(E29:F29)</f>
        <v>778</v>
      </c>
      <c r="H29" s="18"/>
      <c r="I29" s="66">
        <f>SUM(G29,D29,H29)</f>
        <v>816</v>
      </c>
      <c r="J29" s="79"/>
      <c r="K29" s="170" t="s">
        <v>6</v>
      </c>
      <c r="L29" s="17">
        <v>16</v>
      </c>
      <c r="M29" s="18">
        <v>33</v>
      </c>
      <c r="N29" s="18">
        <v>123</v>
      </c>
      <c r="O29" s="66">
        <f>SUM(L29:N29)</f>
        <v>172</v>
      </c>
      <c r="P29" s="18">
        <v>409</v>
      </c>
      <c r="Q29" s="18">
        <v>232</v>
      </c>
      <c r="R29" s="66">
        <f>SUM(P29:Q29)</f>
        <v>641</v>
      </c>
      <c r="S29" s="171">
        <v>3</v>
      </c>
      <c r="T29" s="66">
        <f>SUM(R29,O29,S29)</f>
        <v>816</v>
      </c>
      <c r="U29" s="195"/>
    </row>
    <row r="30" spans="1:21" ht="14.25">
      <c r="A30" s="30" t="s">
        <v>7</v>
      </c>
      <c r="B30" s="18">
        <v>5</v>
      </c>
      <c r="C30" s="18">
        <v>12</v>
      </c>
      <c r="D30" s="66">
        <f>SUM(B30:C30)</f>
        <v>17</v>
      </c>
      <c r="E30" s="18">
        <v>302</v>
      </c>
      <c r="F30" s="18">
        <v>13</v>
      </c>
      <c r="G30" s="66">
        <f>SUM(E30:F30)</f>
        <v>315</v>
      </c>
      <c r="H30" s="18"/>
      <c r="I30" s="66">
        <f>SUM(G30,D30,H30)</f>
        <v>332</v>
      </c>
      <c r="J30" s="79"/>
      <c r="K30" s="170" t="s">
        <v>7</v>
      </c>
      <c r="L30" s="17">
        <v>3</v>
      </c>
      <c r="M30" s="18">
        <v>8</v>
      </c>
      <c r="N30" s="18">
        <v>36</v>
      </c>
      <c r="O30" s="66">
        <f>SUM(L30:N30)</f>
        <v>47</v>
      </c>
      <c r="P30" s="18">
        <v>119</v>
      </c>
      <c r="Q30" s="18">
        <v>164</v>
      </c>
      <c r="R30" s="66">
        <f>SUM(P30:Q30)</f>
        <v>283</v>
      </c>
      <c r="S30" s="171">
        <v>2</v>
      </c>
      <c r="T30" s="66">
        <f>SUM(R30,O30,S30)</f>
        <v>332</v>
      </c>
      <c r="U30" s="195"/>
    </row>
    <row r="31" spans="1:21" ht="14.25">
      <c r="A31" s="172" t="s">
        <v>0</v>
      </c>
      <c r="B31" s="22">
        <v>3832</v>
      </c>
      <c r="C31" s="22">
        <v>1828</v>
      </c>
      <c r="D31" s="22">
        <f>SUM(B31:C31)</f>
        <v>5660</v>
      </c>
      <c r="E31" s="22">
        <v>65824</v>
      </c>
      <c r="F31" s="22">
        <v>2641</v>
      </c>
      <c r="G31" s="22">
        <f>SUM(E31:F31)</f>
        <v>68465</v>
      </c>
      <c r="H31" s="22">
        <v>250</v>
      </c>
      <c r="I31" s="22">
        <f>SUM(G31,D31,H31)</f>
        <v>74375</v>
      </c>
      <c r="J31" s="80"/>
      <c r="K31" s="173" t="s">
        <v>0</v>
      </c>
      <c r="L31" s="21">
        <v>1704</v>
      </c>
      <c r="M31" s="22">
        <v>3891</v>
      </c>
      <c r="N31" s="22">
        <v>9547</v>
      </c>
      <c r="O31" s="22">
        <f>SUM(L31:N31)</f>
        <v>15142</v>
      </c>
      <c r="P31" s="22">
        <v>29656</v>
      </c>
      <c r="Q31" s="22">
        <v>28821</v>
      </c>
      <c r="R31" s="22">
        <f>SUM(P31:Q31)</f>
        <v>58477</v>
      </c>
      <c r="S31" s="22">
        <v>756</v>
      </c>
      <c r="T31" s="22">
        <f>SUM(R31,O31,S31)</f>
        <v>74375</v>
      </c>
      <c r="U31" s="195"/>
    </row>
    <row r="32" spans="1:21" ht="14.25">
      <c r="A32" s="151" t="s">
        <v>11</v>
      </c>
      <c r="B32" s="18"/>
      <c r="C32" s="18"/>
      <c r="D32" s="66"/>
      <c r="E32" s="18"/>
      <c r="F32" s="18"/>
      <c r="G32" s="66"/>
      <c r="H32" s="18"/>
      <c r="I32" s="66"/>
      <c r="J32" s="79"/>
      <c r="K32" s="174" t="s">
        <v>11</v>
      </c>
      <c r="L32" s="17"/>
      <c r="M32" s="18"/>
      <c r="N32" s="18"/>
      <c r="O32" s="66"/>
      <c r="P32" s="18"/>
      <c r="Q32" s="18"/>
      <c r="R32" s="66"/>
      <c r="S32" s="171"/>
      <c r="T32" s="66"/>
      <c r="U32" s="195"/>
    </row>
    <row r="33" spans="1:21" ht="14.25">
      <c r="A33" s="30" t="s">
        <v>4</v>
      </c>
      <c r="B33" s="18">
        <v>2325</v>
      </c>
      <c r="C33" s="18">
        <v>1371</v>
      </c>
      <c r="D33" s="66">
        <f>SUM(B33:C33)</f>
        <v>3696</v>
      </c>
      <c r="E33" s="18">
        <v>15265</v>
      </c>
      <c r="F33" s="18">
        <v>1549</v>
      </c>
      <c r="G33" s="66">
        <f>SUM(E33:F33)</f>
        <v>16814</v>
      </c>
      <c r="H33" s="18">
        <v>65</v>
      </c>
      <c r="I33" s="66">
        <f>SUM(G33,D33,H33)</f>
        <v>20575</v>
      </c>
      <c r="J33" s="79"/>
      <c r="K33" s="170" t="s">
        <v>4</v>
      </c>
      <c r="L33" s="17">
        <v>1079</v>
      </c>
      <c r="M33" s="18">
        <v>2117</v>
      </c>
      <c r="N33" s="18">
        <v>3473</v>
      </c>
      <c r="O33" s="66">
        <f>SUM(L33:N33)</f>
        <v>6669</v>
      </c>
      <c r="P33" s="18">
        <v>7149</v>
      </c>
      <c r="Q33" s="18">
        <v>6545</v>
      </c>
      <c r="R33" s="66">
        <f>SUM(P33:Q33)</f>
        <v>13694</v>
      </c>
      <c r="S33" s="171">
        <v>212</v>
      </c>
      <c r="T33" s="66">
        <f>SUM(R33,O33,S33)</f>
        <v>20575</v>
      </c>
      <c r="U33" s="195"/>
    </row>
    <row r="34" spans="1:21" ht="14.25">
      <c r="A34" s="30" t="s">
        <v>5</v>
      </c>
      <c r="B34" s="18">
        <v>4387</v>
      </c>
      <c r="C34" s="18">
        <v>2280</v>
      </c>
      <c r="D34" s="66">
        <f>SUM(B34:C34)</f>
        <v>6667</v>
      </c>
      <c r="E34" s="18">
        <v>58540</v>
      </c>
      <c r="F34" s="18">
        <v>3253</v>
      </c>
      <c r="G34" s="66">
        <f>SUM(E34:F34)</f>
        <v>61793</v>
      </c>
      <c r="H34" s="18">
        <v>199</v>
      </c>
      <c r="I34" s="66">
        <f>SUM(G34,D34,H34)</f>
        <v>68659</v>
      </c>
      <c r="J34" s="79"/>
      <c r="K34" s="170" t="s">
        <v>5</v>
      </c>
      <c r="L34" s="17">
        <v>1756</v>
      </c>
      <c r="M34" s="18">
        <v>3719</v>
      </c>
      <c r="N34" s="18">
        <v>7691</v>
      </c>
      <c r="O34" s="66">
        <f>SUM(L34:N34)</f>
        <v>13166</v>
      </c>
      <c r="P34" s="18">
        <v>23804</v>
      </c>
      <c r="Q34" s="18">
        <v>31262</v>
      </c>
      <c r="R34" s="66">
        <f>SUM(P34:Q34)</f>
        <v>55066</v>
      </c>
      <c r="S34" s="171">
        <v>427</v>
      </c>
      <c r="T34" s="66">
        <f>SUM(R34,O34,S34)</f>
        <v>68659</v>
      </c>
      <c r="U34" s="195"/>
    </row>
    <row r="35" spans="1:21" ht="14.25">
      <c r="A35" s="30" t="s">
        <v>6</v>
      </c>
      <c r="B35" s="18">
        <v>345</v>
      </c>
      <c r="C35" s="18">
        <v>130</v>
      </c>
      <c r="D35" s="66">
        <f>SUM(B35:C35)</f>
        <v>475</v>
      </c>
      <c r="E35" s="18">
        <v>2244</v>
      </c>
      <c r="F35" s="18">
        <v>144</v>
      </c>
      <c r="G35" s="66">
        <f>SUM(E35:F35)</f>
        <v>2388</v>
      </c>
      <c r="H35" s="18">
        <v>41</v>
      </c>
      <c r="I35" s="66">
        <f>SUM(G35,D35,H35)</f>
        <v>2904</v>
      </c>
      <c r="J35" s="79"/>
      <c r="K35" s="170" t="s">
        <v>6</v>
      </c>
      <c r="L35" s="17">
        <v>166</v>
      </c>
      <c r="M35" s="18">
        <v>309</v>
      </c>
      <c r="N35" s="18">
        <v>557</v>
      </c>
      <c r="O35" s="66">
        <f>SUM(L35:N35)</f>
        <v>1032</v>
      </c>
      <c r="P35" s="18">
        <v>1282</v>
      </c>
      <c r="Q35" s="18">
        <v>536</v>
      </c>
      <c r="R35" s="66">
        <f>SUM(P35:Q35)</f>
        <v>1818</v>
      </c>
      <c r="S35" s="171">
        <v>54</v>
      </c>
      <c r="T35" s="66">
        <f>SUM(R35,O35,S35)</f>
        <v>2904</v>
      </c>
      <c r="U35" s="195"/>
    </row>
    <row r="36" spans="1:21" ht="14.25">
      <c r="A36" s="30" t="s">
        <v>7</v>
      </c>
      <c r="B36" s="18">
        <v>502</v>
      </c>
      <c r="C36" s="18">
        <v>152</v>
      </c>
      <c r="D36" s="66">
        <f>SUM(B36:C36)</f>
        <v>654</v>
      </c>
      <c r="E36" s="18">
        <v>2460</v>
      </c>
      <c r="F36" s="18">
        <v>194</v>
      </c>
      <c r="G36" s="66">
        <f>SUM(E36:F36)</f>
        <v>2654</v>
      </c>
      <c r="H36" s="18">
        <v>12</v>
      </c>
      <c r="I36" s="66">
        <f>SUM(G36,D36,H36)</f>
        <v>3320</v>
      </c>
      <c r="J36" s="79"/>
      <c r="K36" s="170" t="s">
        <v>7</v>
      </c>
      <c r="L36" s="17">
        <v>186</v>
      </c>
      <c r="M36" s="18">
        <v>313</v>
      </c>
      <c r="N36" s="18">
        <v>486</v>
      </c>
      <c r="O36" s="66">
        <f>SUM(L36:N36)</f>
        <v>985</v>
      </c>
      <c r="P36" s="18">
        <v>1097</v>
      </c>
      <c r="Q36" s="18">
        <v>1213</v>
      </c>
      <c r="R36" s="66">
        <f>SUM(P36:Q36)</f>
        <v>2310</v>
      </c>
      <c r="S36" s="171">
        <v>25</v>
      </c>
      <c r="T36" s="66">
        <f>SUM(R36,O36,S36)</f>
        <v>3320</v>
      </c>
      <c r="U36" s="195"/>
    </row>
    <row r="37" spans="1:21" ht="14.25">
      <c r="A37" s="172" t="s">
        <v>0</v>
      </c>
      <c r="B37" s="22">
        <v>7559</v>
      </c>
      <c r="C37" s="22">
        <v>3933</v>
      </c>
      <c r="D37" s="22">
        <f>SUM(B37:C37)</f>
        <v>11492</v>
      </c>
      <c r="E37" s="22">
        <v>78509</v>
      </c>
      <c r="F37" s="22">
        <v>5140</v>
      </c>
      <c r="G37" s="22">
        <f>SUM(E37:F37)</f>
        <v>83649</v>
      </c>
      <c r="H37" s="22">
        <v>317</v>
      </c>
      <c r="I37" s="22">
        <f>SUM(G37,D37,H37)</f>
        <v>95458</v>
      </c>
      <c r="J37" s="80"/>
      <c r="K37" s="173" t="s">
        <v>0</v>
      </c>
      <c r="L37" s="21">
        <v>3187</v>
      </c>
      <c r="M37" s="22">
        <v>6458</v>
      </c>
      <c r="N37" s="22">
        <v>12207</v>
      </c>
      <c r="O37" s="22">
        <f>SUM(L37:N37)</f>
        <v>21852</v>
      </c>
      <c r="P37" s="22">
        <v>33332</v>
      </c>
      <c r="Q37" s="22">
        <v>39556</v>
      </c>
      <c r="R37" s="22">
        <f>SUM(P37:Q37)</f>
        <v>72888</v>
      </c>
      <c r="S37" s="22">
        <v>718</v>
      </c>
      <c r="T37" s="22">
        <f>SUM(R37,O37,S37)</f>
        <v>95458</v>
      </c>
      <c r="U37" s="195"/>
    </row>
    <row r="38" spans="1:21" ht="14.25">
      <c r="A38" s="151" t="s">
        <v>12</v>
      </c>
      <c r="B38" s="18"/>
      <c r="C38" s="18"/>
      <c r="D38" s="66"/>
      <c r="E38" s="18"/>
      <c r="F38" s="18"/>
      <c r="G38" s="66"/>
      <c r="H38" s="18"/>
      <c r="I38" s="66"/>
      <c r="J38" s="79"/>
      <c r="K38" s="174" t="s">
        <v>12</v>
      </c>
      <c r="L38" s="17"/>
      <c r="M38" s="18"/>
      <c r="N38" s="18"/>
      <c r="O38" s="66"/>
      <c r="P38" s="18"/>
      <c r="Q38" s="18"/>
      <c r="R38" s="66"/>
      <c r="S38" s="171"/>
      <c r="T38" s="66"/>
      <c r="U38" s="195"/>
    </row>
    <row r="39" spans="1:21" ht="14.25">
      <c r="A39" s="30" t="s">
        <v>4</v>
      </c>
      <c r="B39" s="18">
        <v>1162</v>
      </c>
      <c r="C39" s="18">
        <v>526</v>
      </c>
      <c r="D39" s="66">
        <f>SUM(B39:C39)</f>
        <v>1688</v>
      </c>
      <c r="E39" s="18">
        <v>6922</v>
      </c>
      <c r="F39" s="18">
        <v>692</v>
      </c>
      <c r="G39" s="66">
        <f>SUM(E39:F39)</f>
        <v>7614</v>
      </c>
      <c r="H39" s="18">
        <v>98</v>
      </c>
      <c r="I39" s="66">
        <f>SUM(G39,D39,H39)</f>
        <v>9400</v>
      </c>
      <c r="J39" s="79"/>
      <c r="K39" s="170" t="s">
        <v>4</v>
      </c>
      <c r="L39" s="17">
        <v>591</v>
      </c>
      <c r="M39" s="18">
        <v>981</v>
      </c>
      <c r="N39" s="18">
        <v>1859</v>
      </c>
      <c r="O39" s="66">
        <f>SUM(L39:N39)</f>
        <v>3431</v>
      </c>
      <c r="P39" s="18">
        <v>3739</v>
      </c>
      <c r="Q39" s="18">
        <v>2059</v>
      </c>
      <c r="R39" s="66">
        <f>SUM(P39:Q39)</f>
        <v>5798</v>
      </c>
      <c r="S39" s="171">
        <v>171</v>
      </c>
      <c r="T39" s="66">
        <f>SUM(R39,O39,S39)</f>
        <v>9400</v>
      </c>
      <c r="U39" s="195"/>
    </row>
    <row r="40" spans="1:21" ht="14.25">
      <c r="A40" s="30" t="s">
        <v>5</v>
      </c>
      <c r="B40" s="18">
        <v>2138</v>
      </c>
      <c r="C40" s="18">
        <v>1284</v>
      </c>
      <c r="D40" s="66">
        <f>SUM(B40:C40)</f>
        <v>3422</v>
      </c>
      <c r="E40" s="18">
        <v>36361</v>
      </c>
      <c r="F40" s="18">
        <v>2256</v>
      </c>
      <c r="G40" s="66">
        <f>SUM(E40:F40)</f>
        <v>38617</v>
      </c>
      <c r="H40" s="18">
        <v>151</v>
      </c>
      <c r="I40" s="66">
        <f>SUM(G40,D40,H40)</f>
        <v>42190</v>
      </c>
      <c r="J40" s="79"/>
      <c r="K40" s="170" t="s">
        <v>5</v>
      </c>
      <c r="L40" s="17">
        <v>931</v>
      </c>
      <c r="M40" s="18">
        <v>2425</v>
      </c>
      <c r="N40" s="18">
        <v>6267</v>
      </c>
      <c r="O40" s="66">
        <f>SUM(L40:N40)</f>
        <v>9623</v>
      </c>
      <c r="P40" s="18">
        <v>16805</v>
      </c>
      <c r="Q40" s="18">
        <v>15446</v>
      </c>
      <c r="R40" s="66">
        <f>SUM(P40:Q40)</f>
        <v>32251</v>
      </c>
      <c r="S40" s="171">
        <v>316</v>
      </c>
      <c r="T40" s="66">
        <f>SUM(R40,O40,S40)</f>
        <v>42190</v>
      </c>
      <c r="U40" s="195"/>
    </row>
    <row r="41" spans="1:21" ht="14.25">
      <c r="A41" s="30" t="s">
        <v>6</v>
      </c>
      <c r="B41" s="18">
        <v>272</v>
      </c>
      <c r="C41" s="18">
        <v>142</v>
      </c>
      <c r="D41" s="66">
        <f>SUM(B41:C41)</f>
        <v>414</v>
      </c>
      <c r="E41" s="18">
        <v>3277</v>
      </c>
      <c r="F41" s="18">
        <v>220</v>
      </c>
      <c r="G41" s="66">
        <f>SUM(E41:F41)</f>
        <v>3497</v>
      </c>
      <c r="H41" s="18">
        <v>31</v>
      </c>
      <c r="I41" s="66">
        <f>SUM(G41,D41,H41)</f>
        <v>3942</v>
      </c>
      <c r="J41" s="79"/>
      <c r="K41" s="170" t="s">
        <v>6</v>
      </c>
      <c r="L41" s="17">
        <v>134</v>
      </c>
      <c r="M41" s="18">
        <v>280</v>
      </c>
      <c r="N41" s="18">
        <v>614</v>
      </c>
      <c r="O41" s="66">
        <f>SUM(L41:N41)</f>
        <v>1028</v>
      </c>
      <c r="P41" s="18">
        <v>1705</v>
      </c>
      <c r="Q41" s="18">
        <v>1169</v>
      </c>
      <c r="R41" s="66">
        <f>SUM(P41:Q41)</f>
        <v>2874</v>
      </c>
      <c r="S41" s="171">
        <v>40</v>
      </c>
      <c r="T41" s="66">
        <f>SUM(R41,O41,S41)</f>
        <v>3942</v>
      </c>
      <c r="U41" s="195"/>
    </row>
    <row r="42" spans="1:21" ht="14.25">
      <c r="A42" s="30" t="s">
        <v>7</v>
      </c>
      <c r="B42" s="18">
        <v>86</v>
      </c>
      <c r="C42" s="18">
        <v>41</v>
      </c>
      <c r="D42" s="66">
        <f>SUM(B42:C42)</f>
        <v>127</v>
      </c>
      <c r="E42" s="18">
        <v>861</v>
      </c>
      <c r="F42" s="18">
        <v>101</v>
      </c>
      <c r="G42" s="66">
        <f>SUM(E42:F42)</f>
        <v>962</v>
      </c>
      <c r="H42" s="18">
        <v>1</v>
      </c>
      <c r="I42" s="66">
        <f>SUM(G42,D42,H42)</f>
        <v>1090</v>
      </c>
      <c r="J42" s="79"/>
      <c r="K42" s="170" t="s">
        <v>7</v>
      </c>
      <c r="L42" s="17">
        <v>25</v>
      </c>
      <c r="M42" s="18">
        <v>61</v>
      </c>
      <c r="N42" s="18">
        <v>147</v>
      </c>
      <c r="O42" s="66">
        <f>SUM(L42:N42)</f>
        <v>233</v>
      </c>
      <c r="P42" s="18">
        <v>412</v>
      </c>
      <c r="Q42" s="18">
        <v>436</v>
      </c>
      <c r="R42" s="66">
        <f>SUM(P42:Q42)</f>
        <v>848</v>
      </c>
      <c r="S42" s="171">
        <v>9</v>
      </c>
      <c r="T42" s="66">
        <f>SUM(R42,O42,S42)</f>
        <v>1090</v>
      </c>
      <c r="U42" s="195"/>
    </row>
    <row r="43" spans="1:21" ht="14.25">
      <c r="A43" s="172" t="s">
        <v>0</v>
      </c>
      <c r="B43" s="22">
        <v>3658</v>
      </c>
      <c r="C43" s="22">
        <v>1993</v>
      </c>
      <c r="D43" s="22">
        <f>SUM(B43:C43)</f>
        <v>5651</v>
      </c>
      <c r="E43" s="22">
        <v>47421</v>
      </c>
      <c r="F43" s="22">
        <v>3269</v>
      </c>
      <c r="G43" s="22">
        <f>SUM(E43:F43)</f>
        <v>50690</v>
      </c>
      <c r="H43" s="22">
        <v>281</v>
      </c>
      <c r="I43" s="22">
        <f>SUM(G43,D43,H43)</f>
        <v>56622</v>
      </c>
      <c r="J43" s="80"/>
      <c r="K43" s="173" t="s">
        <v>0</v>
      </c>
      <c r="L43" s="21">
        <v>1681</v>
      </c>
      <c r="M43" s="22">
        <v>3747</v>
      </c>
      <c r="N43" s="22">
        <v>8887</v>
      </c>
      <c r="O43" s="22">
        <f>SUM(L43:N43)</f>
        <v>14315</v>
      </c>
      <c r="P43" s="22">
        <v>22661</v>
      </c>
      <c r="Q43" s="22">
        <v>19110</v>
      </c>
      <c r="R43" s="22">
        <f>SUM(P43:Q43)</f>
        <v>41771</v>
      </c>
      <c r="S43" s="22">
        <v>536</v>
      </c>
      <c r="T43" s="22">
        <f>SUM(R43,O43,S43)</f>
        <v>56622</v>
      </c>
      <c r="U43" s="195"/>
    </row>
    <row r="44" spans="1:21" ht="14.25">
      <c r="A44" s="175" t="s">
        <v>13</v>
      </c>
      <c r="B44" s="26"/>
      <c r="C44" s="26"/>
      <c r="D44" s="67"/>
      <c r="E44" s="26"/>
      <c r="F44" s="26"/>
      <c r="G44" s="67"/>
      <c r="H44" s="26"/>
      <c r="I44" s="67"/>
      <c r="J44" s="79"/>
      <c r="K44" s="166" t="s">
        <v>13</v>
      </c>
      <c r="L44" s="25"/>
      <c r="M44" s="26"/>
      <c r="N44" s="26"/>
      <c r="O44" s="67"/>
      <c r="P44" s="26"/>
      <c r="Q44" s="26"/>
      <c r="R44" s="67"/>
      <c r="S44" s="176"/>
      <c r="T44" s="67"/>
      <c r="U44" s="195"/>
    </row>
    <row r="45" spans="1:21" ht="14.25">
      <c r="A45" s="30" t="s">
        <v>4</v>
      </c>
      <c r="B45" s="18">
        <f aca="true" t="shared" si="0" ref="B45:I46">SUM(B10,B16,B22,B27,B33,B39)</f>
        <v>11164</v>
      </c>
      <c r="C45" s="18">
        <f t="shared" si="0"/>
        <v>6452</v>
      </c>
      <c r="D45" s="66">
        <f t="shared" si="0"/>
        <v>17616</v>
      </c>
      <c r="E45" s="18">
        <f t="shared" si="0"/>
        <v>53442</v>
      </c>
      <c r="F45" s="18">
        <f t="shared" si="0"/>
        <v>6916</v>
      </c>
      <c r="G45" s="66">
        <f t="shared" si="0"/>
        <v>60358</v>
      </c>
      <c r="H45" s="18">
        <f t="shared" si="0"/>
        <v>495</v>
      </c>
      <c r="I45" s="66">
        <f t="shared" si="0"/>
        <v>78469</v>
      </c>
      <c r="J45" s="79"/>
      <c r="K45" s="170" t="s">
        <v>4</v>
      </c>
      <c r="L45" s="17">
        <f aca="true" t="shared" si="1" ref="L45:T45">SUM(L10,L16,L22,L27,L33,L39)</f>
        <v>5081</v>
      </c>
      <c r="M45" s="18">
        <f t="shared" si="1"/>
        <v>7651</v>
      </c>
      <c r="N45" s="18">
        <f t="shared" si="1"/>
        <v>13577</v>
      </c>
      <c r="O45" s="66">
        <f t="shared" si="1"/>
        <v>26309</v>
      </c>
      <c r="P45" s="18">
        <f t="shared" si="1"/>
        <v>27424</v>
      </c>
      <c r="Q45" s="18">
        <f t="shared" si="1"/>
        <v>23516</v>
      </c>
      <c r="R45" s="66">
        <f t="shared" si="1"/>
        <v>50940</v>
      </c>
      <c r="S45" s="18">
        <f t="shared" si="1"/>
        <v>1220</v>
      </c>
      <c r="T45" s="66">
        <f t="shared" si="1"/>
        <v>78469</v>
      </c>
      <c r="U45" s="195"/>
    </row>
    <row r="46" spans="1:21" ht="14.25">
      <c r="A46" s="30" t="s">
        <v>5</v>
      </c>
      <c r="B46" s="18">
        <f t="shared" si="0"/>
        <v>22876</v>
      </c>
      <c r="C46" s="18">
        <f t="shared" si="0"/>
        <v>13307</v>
      </c>
      <c r="D46" s="66">
        <f t="shared" si="0"/>
        <v>36183</v>
      </c>
      <c r="E46" s="18">
        <f t="shared" si="0"/>
        <v>253401</v>
      </c>
      <c r="F46" s="18">
        <f t="shared" si="0"/>
        <v>18108</v>
      </c>
      <c r="G46" s="66">
        <f t="shared" si="0"/>
        <v>271509</v>
      </c>
      <c r="H46" s="18">
        <f t="shared" si="0"/>
        <v>952</v>
      </c>
      <c r="I46" s="66">
        <f t="shared" si="0"/>
        <v>308644</v>
      </c>
      <c r="J46" s="79"/>
      <c r="K46" s="170" t="s">
        <v>5</v>
      </c>
      <c r="L46" s="17">
        <f aca="true" t="shared" si="2" ref="L46:T46">SUM(L11,L17,L23,L28,L34,L40)</f>
        <v>8815</v>
      </c>
      <c r="M46" s="18">
        <f t="shared" si="2"/>
        <v>15431</v>
      </c>
      <c r="N46" s="18">
        <f t="shared" si="2"/>
        <v>35342</v>
      </c>
      <c r="O46" s="66">
        <f t="shared" si="2"/>
        <v>59588</v>
      </c>
      <c r="P46" s="18">
        <f t="shared" si="2"/>
        <v>110036</v>
      </c>
      <c r="Q46" s="18">
        <f t="shared" si="2"/>
        <v>136499</v>
      </c>
      <c r="R46" s="66">
        <f t="shared" si="2"/>
        <v>246535</v>
      </c>
      <c r="S46" s="18">
        <f t="shared" si="2"/>
        <v>2521</v>
      </c>
      <c r="T46" s="66">
        <f t="shared" si="2"/>
        <v>308644</v>
      </c>
      <c r="U46" s="195"/>
    </row>
    <row r="47" spans="1:21" ht="14.25">
      <c r="A47" s="30" t="s">
        <v>6</v>
      </c>
      <c r="B47" s="18">
        <f aca="true" t="shared" si="3" ref="B47:I47">SUM(B12,B18,B29,B35,B41)</f>
        <v>1107</v>
      </c>
      <c r="C47" s="18">
        <f t="shared" si="3"/>
        <v>566</v>
      </c>
      <c r="D47" s="66">
        <f t="shared" si="3"/>
        <v>1673</v>
      </c>
      <c r="E47" s="18">
        <f t="shared" si="3"/>
        <v>10659</v>
      </c>
      <c r="F47" s="18">
        <f t="shared" si="3"/>
        <v>792</v>
      </c>
      <c r="G47" s="66">
        <f t="shared" si="3"/>
        <v>11451</v>
      </c>
      <c r="H47" s="18">
        <f t="shared" si="3"/>
        <v>93</v>
      </c>
      <c r="I47" s="66">
        <f t="shared" si="3"/>
        <v>13217</v>
      </c>
      <c r="J47" s="79"/>
      <c r="K47" s="170" t="s">
        <v>6</v>
      </c>
      <c r="L47" s="17">
        <f aca="true" t="shared" si="4" ref="L47:T47">SUM(L12,L18,L29,L35,L41)</f>
        <v>669</v>
      </c>
      <c r="M47" s="18">
        <f t="shared" si="4"/>
        <v>1114</v>
      </c>
      <c r="N47" s="18">
        <f t="shared" si="4"/>
        <v>2286</v>
      </c>
      <c r="O47" s="66">
        <f t="shared" si="4"/>
        <v>4069</v>
      </c>
      <c r="P47" s="18">
        <f t="shared" si="4"/>
        <v>5791</v>
      </c>
      <c r="Q47" s="18">
        <f t="shared" si="4"/>
        <v>3172</v>
      </c>
      <c r="R47" s="66">
        <f t="shared" si="4"/>
        <v>8963</v>
      </c>
      <c r="S47" s="18">
        <f t="shared" si="4"/>
        <v>185</v>
      </c>
      <c r="T47" s="66">
        <f t="shared" si="4"/>
        <v>13217</v>
      </c>
      <c r="U47" s="195"/>
    </row>
    <row r="48" spans="1:21" ht="14.25">
      <c r="A48" s="30" t="s">
        <v>7</v>
      </c>
      <c r="B48" s="18">
        <f aca="true" t="shared" si="5" ref="B48:I48">SUM(B13,B19,B24,B30,B36,B42)</f>
        <v>3115</v>
      </c>
      <c r="C48" s="18">
        <f t="shared" si="5"/>
        <v>1472</v>
      </c>
      <c r="D48" s="66">
        <f t="shared" si="5"/>
        <v>4587</v>
      </c>
      <c r="E48" s="18">
        <f t="shared" si="5"/>
        <v>11712</v>
      </c>
      <c r="F48" s="18">
        <f t="shared" si="5"/>
        <v>1483</v>
      </c>
      <c r="G48" s="66">
        <f t="shared" si="5"/>
        <v>13195</v>
      </c>
      <c r="H48" s="18">
        <f t="shared" si="5"/>
        <v>116</v>
      </c>
      <c r="I48" s="66">
        <f t="shared" si="5"/>
        <v>17898</v>
      </c>
      <c r="J48" s="79"/>
      <c r="K48" s="170" t="s">
        <v>7</v>
      </c>
      <c r="L48" s="17">
        <f aca="true" t="shared" si="6" ref="L48:T48">SUM(L13,L19,L24,L30,L36,L42)</f>
        <v>1898</v>
      </c>
      <c r="M48" s="18">
        <f t="shared" si="6"/>
        <v>1742</v>
      </c>
      <c r="N48" s="18">
        <f t="shared" si="6"/>
        <v>2913</v>
      </c>
      <c r="O48" s="66">
        <f t="shared" si="6"/>
        <v>6553</v>
      </c>
      <c r="P48" s="18">
        <f t="shared" si="6"/>
        <v>6303</v>
      </c>
      <c r="Q48" s="18">
        <f t="shared" si="6"/>
        <v>4735</v>
      </c>
      <c r="R48" s="66">
        <f t="shared" si="6"/>
        <v>11038</v>
      </c>
      <c r="S48" s="18">
        <f t="shared" si="6"/>
        <v>307</v>
      </c>
      <c r="T48" s="66">
        <f t="shared" si="6"/>
        <v>17898</v>
      </c>
      <c r="U48" s="195"/>
    </row>
    <row r="49" spans="1:21" ht="14.25">
      <c r="A49" s="172" t="s">
        <v>14</v>
      </c>
      <c r="B49" s="22">
        <f aca="true" t="shared" si="7" ref="B49:I49">SUM(B45:B48)</f>
        <v>38262</v>
      </c>
      <c r="C49" s="22">
        <f t="shared" si="7"/>
        <v>21797</v>
      </c>
      <c r="D49" s="22">
        <f t="shared" si="7"/>
        <v>60059</v>
      </c>
      <c r="E49" s="22">
        <f t="shared" si="7"/>
        <v>329214</v>
      </c>
      <c r="F49" s="22">
        <f t="shared" si="7"/>
        <v>27299</v>
      </c>
      <c r="G49" s="22">
        <f t="shared" si="7"/>
        <v>356513</v>
      </c>
      <c r="H49" s="22">
        <f t="shared" si="7"/>
        <v>1656</v>
      </c>
      <c r="I49" s="22">
        <f t="shared" si="7"/>
        <v>418228</v>
      </c>
      <c r="J49" s="80"/>
      <c r="K49" s="173" t="s">
        <v>14</v>
      </c>
      <c r="L49" s="21">
        <f>SUM(L45:L48)</f>
        <v>16463</v>
      </c>
      <c r="M49" s="22">
        <f aca="true" t="shared" si="8" ref="M49:T49">SUM(M45:M48)</f>
        <v>25938</v>
      </c>
      <c r="N49" s="22">
        <f t="shared" si="8"/>
        <v>54118</v>
      </c>
      <c r="O49" s="22">
        <f t="shared" si="8"/>
        <v>96519</v>
      </c>
      <c r="P49" s="22">
        <f t="shared" si="8"/>
        <v>149554</v>
      </c>
      <c r="Q49" s="22">
        <f t="shared" si="8"/>
        <v>167922</v>
      </c>
      <c r="R49" s="22">
        <f t="shared" si="8"/>
        <v>317476</v>
      </c>
      <c r="S49" s="22">
        <f t="shared" si="8"/>
        <v>4233</v>
      </c>
      <c r="T49" s="22">
        <f t="shared" si="8"/>
        <v>418228</v>
      </c>
      <c r="U49" s="195"/>
    </row>
    <row r="50" spans="1:20" ht="14.25">
      <c r="A50" s="30"/>
      <c r="K50" s="30"/>
      <c r="T50" s="29"/>
    </row>
    <row r="51" spans="1:11" ht="14.25">
      <c r="A51" s="92" t="s">
        <v>65</v>
      </c>
      <c r="K51" s="28"/>
    </row>
    <row r="52" spans="1:11" ht="14.25">
      <c r="A52" s="92" t="s">
        <v>66</v>
      </c>
      <c r="K52" s="28"/>
    </row>
    <row r="53" spans="1:11" ht="14.25">
      <c r="A53" s="28"/>
      <c r="K53" s="28"/>
    </row>
    <row r="54" spans="1:11" ht="14.25">
      <c r="A54" s="28"/>
      <c r="K54" s="28"/>
    </row>
    <row r="55" spans="1:11" ht="14.25">
      <c r="A55" s="28"/>
      <c r="K55" s="28"/>
    </row>
  </sheetData>
  <sheetProtection/>
  <mergeCells count="11">
    <mergeCell ref="P7:R7"/>
    <mergeCell ref="E7:G7"/>
    <mergeCell ref="A3:I3"/>
    <mergeCell ref="K3:T3"/>
    <mergeCell ref="K2:T2"/>
    <mergeCell ref="L1:U1"/>
    <mergeCell ref="B7:D7"/>
    <mergeCell ref="L7:O7"/>
    <mergeCell ref="A2:I2"/>
    <mergeCell ref="K5:T5"/>
    <mergeCell ref="A5:I5"/>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U55"/>
  <sheetViews>
    <sheetView zoomScalePageLayoutView="0" workbookViewId="0" topLeftCell="A1">
      <selection activeCell="A54" sqref="A54"/>
    </sheetView>
  </sheetViews>
  <sheetFormatPr defaultColWidth="9.140625" defaultRowHeight="15"/>
  <cols>
    <col min="1" max="1" width="25.140625" style="151" customWidth="1"/>
    <col min="2" max="3" width="11.57421875" style="29" customWidth="1"/>
    <col min="4" max="4" width="11.57421875" style="68" customWidth="1"/>
    <col min="5" max="6" width="10.28125" style="29" bestFit="1" customWidth="1"/>
    <col min="7" max="7" width="10.28125" style="29" customWidth="1"/>
    <col min="8" max="8" width="9.28125" style="29" bestFit="1" customWidth="1"/>
    <col min="9" max="9" width="11.421875" style="68" customWidth="1"/>
    <col min="10" max="10" width="9.28125" style="36" customWidth="1"/>
    <col min="11" max="11" width="22.28125" style="29" customWidth="1"/>
    <col min="12" max="12" width="9.8515625" style="29" customWidth="1"/>
    <col min="13" max="13" width="8.8515625" style="29" bestFit="1" customWidth="1"/>
    <col min="14" max="14" width="9.8515625" style="29" customWidth="1"/>
    <col min="15" max="15" width="9.8515625" style="68" customWidth="1"/>
    <col min="16" max="16" width="9.8515625" style="29" customWidth="1"/>
    <col min="17"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1" ht="14.25">
      <c r="A1" s="151" t="s">
        <v>82</v>
      </c>
      <c r="K1" s="151" t="s">
        <v>82</v>
      </c>
      <c r="L1" s="153"/>
      <c r="M1" s="153"/>
      <c r="N1" s="153"/>
      <c r="O1" s="153"/>
      <c r="P1" s="153"/>
      <c r="Q1" s="153"/>
      <c r="R1" s="153"/>
      <c r="S1" s="153"/>
      <c r="T1" s="153"/>
      <c r="U1" s="153"/>
    </row>
    <row r="2" spans="1:20" ht="14.25">
      <c r="A2" s="212" t="s">
        <v>26</v>
      </c>
      <c r="B2" s="212"/>
      <c r="C2" s="212"/>
      <c r="D2" s="212"/>
      <c r="E2" s="212"/>
      <c r="F2" s="212"/>
      <c r="G2" s="212"/>
      <c r="H2" s="212"/>
      <c r="I2" s="212"/>
      <c r="J2" s="153"/>
      <c r="K2" s="212" t="s">
        <v>26</v>
      </c>
      <c r="L2" s="212"/>
      <c r="M2" s="212"/>
      <c r="N2" s="212"/>
      <c r="O2" s="212"/>
      <c r="P2" s="212"/>
      <c r="Q2" s="212"/>
      <c r="R2" s="212"/>
      <c r="S2" s="212"/>
      <c r="T2" s="212"/>
    </row>
    <row r="3" spans="1:20" s="195" customFormat="1" ht="14.25">
      <c r="A3" s="211" t="s">
        <v>89</v>
      </c>
      <c r="B3" s="211"/>
      <c r="C3" s="211"/>
      <c r="D3" s="211"/>
      <c r="E3" s="211"/>
      <c r="F3" s="211"/>
      <c r="G3" s="211"/>
      <c r="H3" s="211"/>
      <c r="I3" s="211"/>
      <c r="J3" s="198"/>
      <c r="K3" s="211" t="s">
        <v>89</v>
      </c>
      <c r="L3" s="211"/>
      <c r="M3" s="211"/>
      <c r="N3" s="211"/>
      <c r="O3" s="211"/>
      <c r="P3" s="211"/>
      <c r="Q3" s="211"/>
      <c r="R3" s="211"/>
      <c r="S3" s="211"/>
      <c r="T3" s="211"/>
    </row>
    <row r="4" spans="1:20" ht="6.75" customHeight="1">
      <c r="A4" s="153"/>
      <c r="B4" s="153"/>
      <c r="C4" s="153"/>
      <c r="D4" s="153"/>
      <c r="E4" s="153"/>
      <c r="F4" s="153"/>
      <c r="G4" s="153"/>
      <c r="H4" s="153"/>
      <c r="I4" s="153"/>
      <c r="J4" s="153"/>
      <c r="K4" s="152"/>
      <c r="L4" s="152"/>
      <c r="M4" s="152"/>
      <c r="N4" s="152"/>
      <c r="O4" s="152"/>
      <c r="P4" s="152"/>
      <c r="Q4" s="152"/>
      <c r="R4" s="152"/>
      <c r="S4" s="152"/>
      <c r="T4" s="152"/>
    </row>
    <row r="5" spans="1:20" ht="14.25">
      <c r="A5" s="212" t="s">
        <v>27</v>
      </c>
      <c r="B5" s="212"/>
      <c r="C5" s="212"/>
      <c r="D5" s="212"/>
      <c r="E5" s="212"/>
      <c r="F5" s="212"/>
      <c r="G5" s="212"/>
      <c r="H5" s="212"/>
      <c r="I5" s="212"/>
      <c r="J5" s="153"/>
      <c r="K5" s="212" t="s">
        <v>15</v>
      </c>
      <c r="L5" s="212"/>
      <c r="M5" s="212"/>
      <c r="N5" s="212"/>
      <c r="O5" s="212"/>
      <c r="P5" s="212"/>
      <c r="Q5" s="212"/>
      <c r="R5" s="212"/>
      <c r="S5" s="212"/>
      <c r="T5" s="212"/>
    </row>
    <row r="6" spans="1:20" ht="6.75" customHeight="1" thickBot="1">
      <c r="A6" s="212"/>
      <c r="B6" s="212"/>
      <c r="C6" s="212"/>
      <c r="D6" s="212"/>
      <c r="E6" s="212"/>
      <c r="F6" s="212"/>
      <c r="G6" s="212"/>
      <c r="H6" s="212"/>
      <c r="I6" s="212"/>
      <c r="J6" s="153"/>
      <c r="L6" s="212"/>
      <c r="M6" s="212"/>
      <c r="N6" s="212"/>
      <c r="O6" s="212"/>
      <c r="P6" s="212"/>
      <c r="Q6" s="212"/>
      <c r="R6" s="212"/>
      <c r="S6" s="212"/>
      <c r="T6" s="212"/>
    </row>
    <row r="7" spans="1:20" ht="14.25">
      <c r="A7" s="158"/>
      <c r="B7" s="208" t="s">
        <v>34</v>
      </c>
      <c r="C7" s="209"/>
      <c r="D7" s="210"/>
      <c r="E7" s="208" t="s">
        <v>35</v>
      </c>
      <c r="F7" s="209"/>
      <c r="G7" s="210"/>
      <c r="H7" s="157"/>
      <c r="I7" s="158"/>
      <c r="J7" s="152"/>
      <c r="K7" s="156"/>
      <c r="L7" s="208" t="s">
        <v>34</v>
      </c>
      <c r="M7" s="209"/>
      <c r="N7" s="209"/>
      <c r="O7" s="210"/>
      <c r="P7" s="208" t="s">
        <v>35</v>
      </c>
      <c r="Q7" s="209"/>
      <c r="R7" s="210"/>
      <c r="S7" s="157"/>
      <c r="T7" s="158"/>
    </row>
    <row r="8" spans="1:20" ht="60.75" customHeight="1">
      <c r="A8" s="85"/>
      <c r="B8" s="82" t="s">
        <v>47</v>
      </c>
      <c r="C8" s="82" t="s">
        <v>63</v>
      </c>
      <c r="D8" s="83" t="s">
        <v>37</v>
      </c>
      <c r="E8" s="82" t="s">
        <v>48</v>
      </c>
      <c r="F8" s="82" t="s">
        <v>64</v>
      </c>
      <c r="G8" s="83" t="s">
        <v>38</v>
      </c>
      <c r="H8" s="82" t="s">
        <v>33</v>
      </c>
      <c r="I8" s="84" t="s">
        <v>14</v>
      </c>
      <c r="J8" s="81"/>
      <c r="K8" s="85"/>
      <c r="L8" s="89" t="s">
        <v>28</v>
      </c>
      <c r="M8" s="82" t="s">
        <v>29</v>
      </c>
      <c r="N8" s="82" t="s">
        <v>30</v>
      </c>
      <c r="O8" s="83" t="s">
        <v>37</v>
      </c>
      <c r="P8" s="82" t="s">
        <v>36</v>
      </c>
      <c r="Q8" s="82" t="s">
        <v>31</v>
      </c>
      <c r="R8" s="83" t="s">
        <v>38</v>
      </c>
      <c r="S8" s="82" t="s">
        <v>33</v>
      </c>
      <c r="T8" s="84" t="s">
        <v>14</v>
      </c>
    </row>
    <row r="9" spans="1:20" ht="14.25">
      <c r="A9" s="161" t="s">
        <v>3</v>
      </c>
      <c r="B9" s="162"/>
      <c r="C9" s="162"/>
      <c r="D9" s="163"/>
      <c r="E9" s="164"/>
      <c r="F9" s="164"/>
      <c r="G9" s="163"/>
      <c r="H9" s="164"/>
      <c r="I9" s="165"/>
      <c r="K9" s="166" t="s">
        <v>3</v>
      </c>
      <c r="L9" s="167"/>
      <c r="M9" s="162"/>
      <c r="N9" s="164"/>
      <c r="O9" s="168"/>
      <c r="P9" s="164"/>
      <c r="Q9" s="164"/>
      <c r="R9" s="163"/>
      <c r="S9" s="164"/>
      <c r="T9" s="165"/>
    </row>
    <row r="10" spans="1:20" ht="14.25">
      <c r="A10" s="30" t="s">
        <v>4</v>
      </c>
      <c r="B10" s="18">
        <v>153</v>
      </c>
      <c r="C10" s="18">
        <v>73</v>
      </c>
      <c r="D10" s="66">
        <f>SUM(B10:C10)</f>
        <v>226</v>
      </c>
      <c r="E10" s="18">
        <v>593</v>
      </c>
      <c r="F10" s="18">
        <v>74</v>
      </c>
      <c r="G10" s="66">
        <f>SUM(E10:F10)</f>
        <v>667</v>
      </c>
      <c r="H10" s="18">
        <v>17</v>
      </c>
      <c r="I10" s="66">
        <f>SUM(G10,D10,H10)</f>
        <v>910</v>
      </c>
      <c r="J10" s="79"/>
      <c r="K10" s="170" t="s">
        <v>4</v>
      </c>
      <c r="L10" s="17">
        <v>145</v>
      </c>
      <c r="M10" s="18">
        <v>160</v>
      </c>
      <c r="N10" s="18">
        <v>232</v>
      </c>
      <c r="O10" s="66">
        <f>SUM(L10:N10)</f>
        <v>537</v>
      </c>
      <c r="P10" s="18">
        <v>281</v>
      </c>
      <c r="Q10" s="18">
        <v>68</v>
      </c>
      <c r="R10" s="66">
        <f>SUM(P10:Q10)</f>
        <v>349</v>
      </c>
      <c r="S10" s="18">
        <v>24</v>
      </c>
      <c r="T10" s="66">
        <f>SUM(R10,O10,S10)</f>
        <v>910</v>
      </c>
    </row>
    <row r="11" spans="1:20" ht="14.25">
      <c r="A11" s="30" t="s">
        <v>5</v>
      </c>
      <c r="B11" s="18">
        <v>256</v>
      </c>
      <c r="C11" s="18">
        <v>142</v>
      </c>
      <c r="D11" s="66">
        <f>SUM(B11:C11)</f>
        <v>398</v>
      </c>
      <c r="E11" s="18">
        <v>750</v>
      </c>
      <c r="F11" s="18">
        <v>116</v>
      </c>
      <c r="G11" s="66">
        <f>SUM(E11:F11)</f>
        <v>866</v>
      </c>
      <c r="H11" s="18">
        <v>68</v>
      </c>
      <c r="I11" s="66">
        <f>SUM(G11,D11,H11)</f>
        <v>1332</v>
      </c>
      <c r="J11" s="79"/>
      <c r="K11" s="170" t="s">
        <v>5</v>
      </c>
      <c r="L11" s="17">
        <v>295</v>
      </c>
      <c r="M11" s="18">
        <v>220</v>
      </c>
      <c r="N11" s="18">
        <v>306</v>
      </c>
      <c r="O11" s="66">
        <f>SUM(L11:N11)</f>
        <v>821</v>
      </c>
      <c r="P11" s="18">
        <v>350</v>
      </c>
      <c r="Q11" s="18">
        <v>96</v>
      </c>
      <c r="R11" s="66">
        <f>SUM(P11:Q11)</f>
        <v>446</v>
      </c>
      <c r="S11" s="18">
        <v>65</v>
      </c>
      <c r="T11" s="66">
        <f>SUM(R11,O11,S11)</f>
        <v>1332</v>
      </c>
    </row>
    <row r="12" spans="1:20" ht="14.25">
      <c r="A12" s="30" t="s">
        <v>6</v>
      </c>
      <c r="B12" s="18">
        <v>8</v>
      </c>
      <c r="C12" s="18">
        <v>15</v>
      </c>
      <c r="D12" s="66">
        <f>SUM(B12:C12)</f>
        <v>23</v>
      </c>
      <c r="E12" s="18">
        <v>170</v>
      </c>
      <c r="F12" s="18">
        <v>7</v>
      </c>
      <c r="G12" s="66">
        <f>SUM(E12:F12)</f>
        <v>177</v>
      </c>
      <c r="H12" s="18">
        <v>6</v>
      </c>
      <c r="I12" s="66">
        <f>SUM(G12,D12,H12)</f>
        <v>206</v>
      </c>
      <c r="J12" s="79"/>
      <c r="K12" s="170" t="s">
        <v>6</v>
      </c>
      <c r="L12" s="17">
        <v>16</v>
      </c>
      <c r="M12" s="18">
        <v>26</v>
      </c>
      <c r="N12" s="18">
        <v>48</v>
      </c>
      <c r="O12" s="66">
        <f>SUM(L12:N12)</f>
        <v>90</v>
      </c>
      <c r="P12" s="18">
        <v>80</v>
      </c>
      <c r="Q12" s="18">
        <v>25</v>
      </c>
      <c r="R12" s="66">
        <f>SUM(P12:Q12)</f>
        <v>105</v>
      </c>
      <c r="S12" s="18">
        <v>11</v>
      </c>
      <c r="T12" s="66">
        <f>SUM(R12,O12,S12)</f>
        <v>206</v>
      </c>
    </row>
    <row r="13" spans="1:20" ht="14.25">
      <c r="A13" s="30" t="s">
        <v>7</v>
      </c>
      <c r="B13" s="18">
        <v>101</v>
      </c>
      <c r="C13" s="18">
        <v>47</v>
      </c>
      <c r="D13" s="66">
        <f>SUM(B13:C13)</f>
        <v>148</v>
      </c>
      <c r="E13" s="18">
        <v>306</v>
      </c>
      <c r="F13" s="18">
        <v>49</v>
      </c>
      <c r="G13" s="66">
        <f>SUM(E13:F13)</f>
        <v>355</v>
      </c>
      <c r="H13" s="18">
        <v>14</v>
      </c>
      <c r="I13" s="66">
        <f>SUM(G13,D13,H13)</f>
        <v>517</v>
      </c>
      <c r="J13" s="79"/>
      <c r="K13" s="170" t="s">
        <v>7</v>
      </c>
      <c r="L13" s="17">
        <v>125</v>
      </c>
      <c r="M13" s="18">
        <v>61</v>
      </c>
      <c r="N13" s="18">
        <v>106</v>
      </c>
      <c r="O13" s="66">
        <f>SUM(L13:N13)</f>
        <v>292</v>
      </c>
      <c r="P13" s="18">
        <v>144</v>
      </c>
      <c r="Q13" s="18">
        <v>57</v>
      </c>
      <c r="R13" s="66">
        <f>SUM(P13:Q13)</f>
        <v>201</v>
      </c>
      <c r="S13" s="18">
        <v>24</v>
      </c>
      <c r="T13" s="66">
        <f>SUM(R13,O13,S13)</f>
        <v>517</v>
      </c>
    </row>
    <row r="14" spans="1:20" ht="14.25">
      <c r="A14" s="172" t="s">
        <v>0</v>
      </c>
      <c r="B14" s="22">
        <v>518</v>
      </c>
      <c r="C14" s="22">
        <v>277</v>
      </c>
      <c r="D14" s="22">
        <f>SUM(B14:C14)</f>
        <v>795</v>
      </c>
      <c r="E14" s="22">
        <v>1819</v>
      </c>
      <c r="F14" s="22">
        <v>246</v>
      </c>
      <c r="G14" s="22">
        <f>SUM(E14:F14)</f>
        <v>2065</v>
      </c>
      <c r="H14" s="22">
        <v>105</v>
      </c>
      <c r="I14" s="22">
        <f>SUM(G14,D14,H14)</f>
        <v>2965</v>
      </c>
      <c r="J14" s="80"/>
      <c r="K14" s="173" t="s">
        <v>0</v>
      </c>
      <c r="L14" s="21">
        <v>581</v>
      </c>
      <c r="M14" s="22">
        <v>467</v>
      </c>
      <c r="N14" s="22">
        <v>692</v>
      </c>
      <c r="O14" s="22">
        <f>SUM(L14:N14)</f>
        <v>1740</v>
      </c>
      <c r="P14" s="22">
        <v>855</v>
      </c>
      <c r="Q14" s="22">
        <v>246</v>
      </c>
      <c r="R14" s="22">
        <f>SUM(P14:Q14)</f>
        <v>1101</v>
      </c>
      <c r="S14" s="22">
        <v>124</v>
      </c>
      <c r="T14" s="22">
        <f>SUM(R14,O14,S14)</f>
        <v>2965</v>
      </c>
    </row>
    <row r="15" spans="1:20" ht="14.25">
      <c r="A15" s="151" t="s">
        <v>8</v>
      </c>
      <c r="B15" s="18"/>
      <c r="C15" s="18"/>
      <c r="D15" s="66"/>
      <c r="E15" s="18"/>
      <c r="F15" s="18"/>
      <c r="G15" s="66"/>
      <c r="H15" s="18"/>
      <c r="I15" s="66"/>
      <c r="J15" s="79"/>
      <c r="K15" s="174" t="s">
        <v>8</v>
      </c>
      <c r="L15" s="17"/>
      <c r="M15" s="18"/>
      <c r="N15" s="18"/>
      <c r="O15" s="66"/>
      <c r="P15" s="18"/>
      <c r="Q15" s="18"/>
      <c r="R15" s="66"/>
      <c r="S15" s="18"/>
      <c r="T15" s="66"/>
    </row>
    <row r="16" spans="1:20" ht="14.25">
      <c r="A16" s="30" t="s">
        <v>4</v>
      </c>
      <c r="B16" s="18">
        <v>31</v>
      </c>
      <c r="C16" s="18">
        <v>14</v>
      </c>
      <c r="D16" s="66">
        <f>SUM(B16:C16)</f>
        <v>45</v>
      </c>
      <c r="E16" s="18">
        <v>87</v>
      </c>
      <c r="F16" s="18">
        <v>11</v>
      </c>
      <c r="G16" s="66">
        <f>SUM(E16:F16)</f>
        <v>98</v>
      </c>
      <c r="H16" s="18">
        <v>6</v>
      </c>
      <c r="I16" s="66">
        <f>SUM(G16,D16,H16)</f>
        <v>149</v>
      </c>
      <c r="J16" s="79"/>
      <c r="K16" s="170" t="s">
        <v>4</v>
      </c>
      <c r="L16" s="17">
        <v>17</v>
      </c>
      <c r="M16" s="18">
        <v>20</v>
      </c>
      <c r="N16" s="18">
        <v>33</v>
      </c>
      <c r="O16" s="66">
        <f>SUM(L16:N16)</f>
        <v>70</v>
      </c>
      <c r="P16" s="18">
        <v>50</v>
      </c>
      <c r="Q16" s="18">
        <v>20</v>
      </c>
      <c r="R16" s="66">
        <f>SUM(P16:Q16)</f>
        <v>70</v>
      </c>
      <c r="S16" s="18">
        <v>9</v>
      </c>
      <c r="T16" s="66">
        <f>SUM(R16,O16,S16)</f>
        <v>149</v>
      </c>
    </row>
    <row r="17" spans="1:20" ht="14.25">
      <c r="A17" s="30" t="s">
        <v>5</v>
      </c>
      <c r="B17" s="18">
        <v>32</v>
      </c>
      <c r="C17" s="18">
        <v>15</v>
      </c>
      <c r="D17" s="66">
        <f>SUM(B17:C17)</f>
        <v>47</v>
      </c>
      <c r="E17" s="18">
        <v>155</v>
      </c>
      <c r="F17" s="18">
        <v>30</v>
      </c>
      <c r="G17" s="66">
        <f>SUM(E17:F17)</f>
        <v>185</v>
      </c>
      <c r="H17" s="18">
        <v>2</v>
      </c>
      <c r="I17" s="66">
        <f>SUM(G17,D17,H17)</f>
        <v>234</v>
      </c>
      <c r="J17" s="79"/>
      <c r="K17" s="170" t="s">
        <v>5</v>
      </c>
      <c r="L17" s="17">
        <v>15</v>
      </c>
      <c r="M17" s="18">
        <v>33</v>
      </c>
      <c r="N17" s="18">
        <v>50</v>
      </c>
      <c r="O17" s="66">
        <f>SUM(L17:N17)</f>
        <v>98</v>
      </c>
      <c r="P17" s="18">
        <v>101</v>
      </c>
      <c r="Q17" s="18">
        <v>26</v>
      </c>
      <c r="R17" s="66">
        <f>SUM(P17:Q17)</f>
        <v>127</v>
      </c>
      <c r="S17" s="18">
        <v>9</v>
      </c>
      <c r="T17" s="66">
        <f>SUM(R17,O17,S17)</f>
        <v>234</v>
      </c>
    </row>
    <row r="18" spans="1:20" ht="14.25">
      <c r="A18" s="30" t="s">
        <v>6</v>
      </c>
      <c r="B18" s="18">
        <v>0</v>
      </c>
      <c r="C18" s="18">
        <v>0</v>
      </c>
      <c r="D18" s="66">
        <f>SUM(B18:C18)</f>
        <v>0</v>
      </c>
      <c r="E18" s="18">
        <v>0</v>
      </c>
      <c r="F18" s="18">
        <v>0</v>
      </c>
      <c r="G18" s="66">
        <f>SUM(E18:F18)</f>
        <v>0</v>
      </c>
      <c r="H18" s="18">
        <v>0</v>
      </c>
      <c r="I18" s="66">
        <f>SUM(G18,D18,H18)</f>
        <v>0</v>
      </c>
      <c r="J18" s="79"/>
      <c r="K18" s="170" t="s">
        <v>6</v>
      </c>
      <c r="L18" s="17">
        <v>0</v>
      </c>
      <c r="M18" s="18">
        <v>0</v>
      </c>
      <c r="N18" s="18">
        <v>0</v>
      </c>
      <c r="O18" s="66">
        <f>SUM(L18:N18)</f>
        <v>0</v>
      </c>
      <c r="P18" s="18">
        <v>0</v>
      </c>
      <c r="Q18" s="18">
        <v>0</v>
      </c>
      <c r="R18" s="66">
        <f>SUM(P18:Q18)</f>
        <v>0</v>
      </c>
      <c r="S18" s="18">
        <v>0</v>
      </c>
      <c r="T18" s="66">
        <f>SUM(R18,O18,S18)</f>
        <v>0</v>
      </c>
    </row>
    <row r="19" spans="1:20" ht="14.25">
      <c r="A19" s="30" t="s">
        <v>7</v>
      </c>
      <c r="B19" s="18">
        <v>0</v>
      </c>
      <c r="C19" s="18">
        <v>0</v>
      </c>
      <c r="D19" s="66">
        <f>SUM(B19:C19)</f>
        <v>0</v>
      </c>
      <c r="E19" s="18">
        <v>0</v>
      </c>
      <c r="F19" s="18">
        <v>0</v>
      </c>
      <c r="G19" s="66">
        <f>SUM(E19:F19)</f>
        <v>0</v>
      </c>
      <c r="H19" s="18">
        <v>0</v>
      </c>
      <c r="I19" s="66">
        <f>SUM(G19,D19,H19)</f>
        <v>0</v>
      </c>
      <c r="J19" s="79"/>
      <c r="K19" s="170" t="s">
        <v>7</v>
      </c>
      <c r="L19" s="17">
        <v>0</v>
      </c>
      <c r="M19" s="18">
        <v>0</v>
      </c>
      <c r="N19" s="18">
        <v>0</v>
      </c>
      <c r="O19" s="66">
        <f>SUM(L19:N19)</f>
        <v>0</v>
      </c>
      <c r="P19" s="18">
        <v>0</v>
      </c>
      <c r="Q19" s="18">
        <v>0</v>
      </c>
      <c r="R19" s="66">
        <f>SUM(P19:Q19)</f>
        <v>0</v>
      </c>
      <c r="S19" s="18">
        <v>0</v>
      </c>
      <c r="T19" s="66">
        <f>SUM(R19,O19,S19)</f>
        <v>0</v>
      </c>
    </row>
    <row r="20" spans="1:20" ht="14.25">
      <c r="A20" s="172" t="s">
        <v>0</v>
      </c>
      <c r="B20" s="22">
        <v>63</v>
      </c>
      <c r="C20" s="22">
        <v>29</v>
      </c>
      <c r="D20" s="22">
        <f>SUM(B20:C20)</f>
        <v>92</v>
      </c>
      <c r="E20" s="22">
        <v>242</v>
      </c>
      <c r="F20" s="22">
        <v>41</v>
      </c>
      <c r="G20" s="22">
        <f>SUM(E20:F20)</f>
        <v>283</v>
      </c>
      <c r="H20" s="22">
        <v>8</v>
      </c>
      <c r="I20" s="22">
        <f>SUM(G20,D20,H20)</f>
        <v>383</v>
      </c>
      <c r="J20" s="80"/>
      <c r="K20" s="173" t="s">
        <v>0</v>
      </c>
      <c r="L20" s="21">
        <v>32</v>
      </c>
      <c r="M20" s="22">
        <v>53</v>
      </c>
      <c r="N20" s="22">
        <v>83</v>
      </c>
      <c r="O20" s="22">
        <f>SUM(L20:N20)</f>
        <v>168</v>
      </c>
      <c r="P20" s="22">
        <v>151</v>
      </c>
      <c r="Q20" s="22">
        <v>46</v>
      </c>
      <c r="R20" s="22">
        <f>SUM(P20:Q20)</f>
        <v>197</v>
      </c>
      <c r="S20" s="22">
        <v>18</v>
      </c>
      <c r="T20" s="22">
        <f>SUM(R20,O20,S20)</f>
        <v>383</v>
      </c>
    </row>
    <row r="21" spans="1:20" ht="14.25">
      <c r="A21" s="151" t="s">
        <v>9</v>
      </c>
      <c r="B21" s="18"/>
      <c r="C21" s="18"/>
      <c r="D21" s="66"/>
      <c r="E21" s="18"/>
      <c r="F21" s="18"/>
      <c r="G21" s="66"/>
      <c r="H21" s="18"/>
      <c r="I21" s="66"/>
      <c r="J21" s="79"/>
      <c r="K21" s="174" t="s">
        <v>9</v>
      </c>
      <c r="L21" s="17"/>
      <c r="M21" s="18"/>
      <c r="N21" s="18"/>
      <c r="O21" s="66"/>
      <c r="P21" s="18"/>
      <c r="Q21" s="18"/>
      <c r="R21" s="66"/>
      <c r="S21" s="18"/>
      <c r="T21" s="66"/>
    </row>
    <row r="22" spans="1:20" ht="14.25">
      <c r="A22" s="30" t="s">
        <v>4</v>
      </c>
      <c r="B22" s="18">
        <v>41</v>
      </c>
      <c r="C22" s="18">
        <v>26</v>
      </c>
      <c r="D22" s="66">
        <f>SUM(B22:C22)</f>
        <v>67</v>
      </c>
      <c r="E22" s="18">
        <v>35</v>
      </c>
      <c r="F22" s="18">
        <v>29</v>
      </c>
      <c r="G22" s="66">
        <f>SUM(E22:F22)</f>
        <v>64</v>
      </c>
      <c r="H22" s="18">
        <v>2</v>
      </c>
      <c r="I22" s="66">
        <f>SUM(G22,D22,H22)</f>
        <v>133</v>
      </c>
      <c r="J22" s="79"/>
      <c r="K22" s="170" t="s">
        <v>4</v>
      </c>
      <c r="L22" s="17">
        <v>32</v>
      </c>
      <c r="M22" s="18">
        <v>29</v>
      </c>
      <c r="N22" s="18">
        <v>33</v>
      </c>
      <c r="O22" s="66">
        <f>SUM(L22:N22)</f>
        <v>94</v>
      </c>
      <c r="P22" s="18">
        <v>26</v>
      </c>
      <c r="Q22" s="18">
        <v>6</v>
      </c>
      <c r="R22" s="66">
        <f>SUM(P22:Q22)</f>
        <v>32</v>
      </c>
      <c r="S22" s="18">
        <v>7</v>
      </c>
      <c r="T22" s="66">
        <f>SUM(R22,O22,S22)</f>
        <v>133</v>
      </c>
    </row>
    <row r="23" spans="1:20" ht="14.25">
      <c r="A23" s="30" t="s">
        <v>5</v>
      </c>
      <c r="B23" s="18">
        <v>147</v>
      </c>
      <c r="C23" s="18">
        <v>11</v>
      </c>
      <c r="D23" s="66">
        <f>SUM(B23:C23)</f>
        <v>158</v>
      </c>
      <c r="E23" s="18">
        <v>9</v>
      </c>
      <c r="F23" s="18">
        <v>9</v>
      </c>
      <c r="G23" s="66">
        <f>SUM(E23:F23)</f>
        <v>18</v>
      </c>
      <c r="H23" s="18">
        <v>15</v>
      </c>
      <c r="I23" s="66">
        <f>SUM(G23,D23,H23)</f>
        <v>191</v>
      </c>
      <c r="J23" s="79"/>
      <c r="K23" s="170" t="s">
        <v>5</v>
      </c>
      <c r="L23" s="17">
        <v>86</v>
      </c>
      <c r="M23" s="18">
        <v>25</v>
      </c>
      <c r="N23" s="18">
        <v>23</v>
      </c>
      <c r="O23" s="66">
        <f>SUM(L23:N23)</f>
        <v>134</v>
      </c>
      <c r="P23" s="18">
        <v>33</v>
      </c>
      <c r="Q23" s="18">
        <v>2</v>
      </c>
      <c r="R23" s="66">
        <f>SUM(P23:Q23)</f>
        <v>35</v>
      </c>
      <c r="S23" s="18">
        <v>22</v>
      </c>
      <c r="T23" s="66">
        <f>SUM(R23,O23,S23)</f>
        <v>191</v>
      </c>
    </row>
    <row r="24" spans="1:20" ht="14.25">
      <c r="A24" s="30" t="s">
        <v>7</v>
      </c>
      <c r="B24" s="18">
        <v>123</v>
      </c>
      <c r="C24" s="18">
        <v>35</v>
      </c>
      <c r="D24" s="66">
        <f>SUM(B24:C24)</f>
        <v>158</v>
      </c>
      <c r="E24" s="18">
        <v>6</v>
      </c>
      <c r="F24" s="18">
        <v>17</v>
      </c>
      <c r="G24" s="66">
        <f>SUM(E24:F24)</f>
        <v>23</v>
      </c>
      <c r="H24" s="18">
        <v>7</v>
      </c>
      <c r="I24" s="66">
        <f>SUM(G24,D24,H24)</f>
        <v>188</v>
      </c>
      <c r="J24" s="79"/>
      <c r="K24" s="170" t="s">
        <v>7</v>
      </c>
      <c r="L24" s="17">
        <v>68</v>
      </c>
      <c r="M24" s="18">
        <v>33</v>
      </c>
      <c r="N24" s="18">
        <v>42</v>
      </c>
      <c r="O24" s="66">
        <f>SUM(L24:N24)</f>
        <v>143</v>
      </c>
      <c r="P24" s="18">
        <v>24</v>
      </c>
      <c r="Q24" s="18">
        <v>6</v>
      </c>
      <c r="R24" s="66">
        <f>SUM(P24:Q24)</f>
        <v>30</v>
      </c>
      <c r="S24" s="18">
        <v>15</v>
      </c>
      <c r="T24" s="66">
        <f>SUM(R24,O24,S24)</f>
        <v>188</v>
      </c>
    </row>
    <row r="25" spans="1:20" ht="14.25">
      <c r="A25" s="172" t="s">
        <v>0</v>
      </c>
      <c r="B25" s="22">
        <v>311</v>
      </c>
      <c r="C25" s="22">
        <v>72</v>
      </c>
      <c r="D25" s="22">
        <f>SUM(B25:C25)</f>
        <v>383</v>
      </c>
      <c r="E25" s="22">
        <v>50</v>
      </c>
      <c r="F25" s="22">
        <v>55</v>
      </c>
      <c r="G25" s="22">
        <f>SUM(E25:F25)</f>
        <v>105</v>
      </c>
      <c r="H25" s="22">
        <v>24</v>
      </c>
      <c r="I25" s="22">
        <f>SUM(G25,D25,H25)</f>
        <v>512</v>
      </c>
      <c r="J25" s="80"/>
      <c r="K25" s="173" t="s">
        <v>0</v>
      </c>
      <c r="L25" s="21">
        <v>186</v>
      </c>
      <c r="M25" s="22">
        <v>87</v>
      </c>
      <c r="N25" s="22">
        <v>98</v>
      </c>
      <c r="O25" s="22">
        <f>SUM(L25:N25)</f>
        <v>371</v>
      </c>
      <c r="P25" s="22">
        <v>83</v>
      </c>
      <c r="Q25" s="22">
        <v>14</v>
      </c>
      <c r="R25" s="22">
        <f>SUM(P25:Q25)</f>
        <v>97</v>
      </c>
      <c r="S25" s="22">
        <v>44</v>
      </c>
      <c r="T25" s="22">
        <f>SUM(R25,O25,S25)</f>
        <v>512</v>
      </c>
    </row>
    <row r="26" spans="1:20" ht="14.25">
      <c r="A26" s="151" t="s">
        <v>10</v>
      </c>
      <c r="B26" s="18"/>
      <c r="C26" s="18"/>
      <c r="D26" s="66"/>
      <c r="E26" s="18"/>
      <c r="F26" s="18"/>
      <c r="G26" s="66"/>
      <c r="H26" s="18"/>
      <c r="I26" s="66"/>
      <c r="J26" s="79"/>
      <c r="K26" s="174" t="s">
        <v>10</v>
      </c>
      <c r="L26" s="17"/>
      <c r="M26" s="18"/>
      <c r="N26" s="18"/>
      <c r="O26" s="66"/>
      <c r="P26" s="18"/>
      <c r="Q26" s="18"/>
      <c r="R26" s="66"/>
      <c r="S26" s="18"/>
      <c r="T26" s="66"/>
    </row>
    <row r="27" spans="1:20" ht="14.25">
      <c r="A27" s="30" t="s">
        <v>4</v>
      </c>
      <c r="B27" s="18">
        <v>61</v>
      </c>
      <c r="C27" s="18">
        <v>17</v>
      </c>
      <c r="D27" s="66">
        <f>SUM(B27:C27)</f>
        <v>78</v>
      </c>
      <c r="E27" s="18">
        <v>414</v>
      </c>
      <c r="F27" s="18">
        <v>31</v>
      </c>
      <c r="G27" s="66">
        <f>SUM(E27:F27)</f>
        <v>445</v>
      </c>
      <c r="H27" s="18">
        <v>11</v>
      </c>
      <c r="I27" s="66">
        <f>SUM(G27,D27,H27)</f>
        <v>534</v>
      </c>
      <c r="J27" s="79"/>
      <c r="K27" s="170" t="s">
        <v>4</v>
      </c>
      <c r="L27" s="17">
        <v>33</v>
      </c>
      <c r="M27" s="18">
        <v>103</v>
      </c>
      <c r="N27" s="18">
        <v>148</v>
      </c>
      <c r="O27" s="66">
        <f>SUM(L27:N27)</f>
        <v>284</v>
      </c>
      <c r="P27" s="18">
        <v>171</v>
      </c>
      <c r="Q27" s="18">
        <v>54</v>
      </c>
      <c r="R27" s="66">
        <f>SUM(P27:Q27)</f>
        <v>225</v>
      </c>
      <c r="S27" s="18">
        <v>25</v>
      </c>
      <c r="T27" s="66">
        <f>SUM(R27,O27,S27)</f>
        <v>534</v>
      </c>
    </row>
    <row r="28" spans="1:20" ht="14.25">
      <c r="A28" s="30" t="s">
        <v>5</v>
      </c>
      <c r="B28" s="18">
        <v>121</v>
      </c>
      <c r="C28" s="18">
        <v>43</v>
      </c>
      <c r="D28" s="66">
        <f>SUM(B28:C28)</f>
        <v>164</v>
      </c>
      <c r="E28" s="18">
        <v>894</v>
      </c>
      <c r="F28" s="18">
        <v>56</v>
      </c>
      <c r="G28" s="66">
        <f>SUM(E28:F28)</f>
        <v>950</v>
      </c>
      <c r="H28" s="18">
        <v>14</v>
      </c>
      <c r="I28" s="66">
        <f>SUM(G28,D28,H28)</f>
        <v>1128</v>
      </c>
      <c r="J28" s="79"/>
      <c r="K28" s="170" t="s">
        <v>5</v>
      </c>
      <c r="L28" s="17">
        <v>90</v>
      </c>
      <c r="M28" s="18">
        <v>206</v>
      </c>
      <c r="N28" s="18">
        <v>335</v>
      </c>
      <c r="O28" s="66">
        <f>SUM(L28:N28)</f>
        <v>631</v>
      </c>
      <c r="P28" s="18">
        <v>375</v>
      </c>
      <c r="Q28" s="18">
        <v>92</v>
      </c>
      <c r="R28" s="66">
        <f>SUM(P28:Q28)</f>
        <v>467</v>
      </c>
      <c r="S28" s="18">
        <v>30</v>
      </c>
      <c r="T28" s="66">
        <f>SUM(R28,O28,S28)</f>
        <v>1128</v>
      </c>
    </row>
    <row r="29" spans="1:20" ht="14.25">
      <c r="A29" s="30" t="s">
        <v>6</v>
      </c>
      <c r="B29" s="18">
        <v>0</v>
      </c>
      <c r="C29" s="18">
        <v>0</v>
      </c>
      <c r="D29" s="66">
        <f>SUM(B29:C29)</f>
        <v>0</v>
      </c>
      <c r="E29" s="18">
        <v>0</v>
      </c>
      <c r="F29" s="18">
        <v>0</v>
      </c>
      <c r="G29" s="66">
        <f>SUM(E29:F29)</f>
        <v>0</v>
      </c>
      <c r="H29" s="18">
        <v>0</v>
      </c>
      <c r="I29" s="66">
        <f>SUM(G29,D29,H29)</f>
        <v>0</v>
      </c>
      <c r="J29" s="79"/>
      <c r="K29" s="170" t="s">
        <v>6</v>
      </c>
      <c r="L29" s="17">
        <v>0</v>
      </c>
      <c r="M29" s="18">
        <v>0</v>
      </c>
      <c r="N29" s="18">
        <v>0</v>
      </c>
      <c r="O29" s="66">
        <f>SUM(L29:N29)</f>
        <v>0</v>
      </c>
      <c r="P29" s="18">
        <v>0</v>
      </c>
      <c r="Q29" s="18">
        <v>0</v>
      </c>
      <c r="R29" s="66">
        <f>SUM(P29:Q29)</f>
        <v>0</v>
      </c>
      <c r="S29" s="18">
        <v>0</v>
      </c>
      <c r="T29" s="66">
        <f>SUM(R29,O29,S29)</f>
        <v>0</v>
      </c>
    </row>
    <row r="30" spans="1:20" ht="14.25">
      <c r="A30" s="30" t="s">
        <v>7</v>
      </c>
      <c r="B30" s="18">
        <v>0</v>
      </c>
      <c r="C30" s="18">
        <v>0</v>
      </c>
      <c r="D30" s="66">
        <f>SUM(B30:C30)</f>
        <v>0</v>
      </c>
      <c r="E30" s="18">
        <v>0</v>
      </c>
      <c r="F30" s="18">
        <v>0</v>
      </c>
      <c r="G30" s="66">
        <f>SUM(E30:F30)</f>
        <v>0</v>
      </c>
      <c r="H30" s="18">
        <v>0</v>
      </c>
      <c r="I30" s="66">
        <f>SUM(G30,D30,H30)</f>
        <v>0</v>
      </c>
      <c r="J30" s="79"/>
      <c r="K30" s="170" t="s">
        <v>7</v>
      </c>
      <c r="L30" s="17">
        <v>0</v>
      </c>
      <c r="M30" s="18">
        <v>0</v>
      </c>
      <c r="N30" s="18">
        <v>0</v>
      </c>
      <c r="O30" s="66">
        <f>SUM(L30:N30)</f>
        <v>0</v>
      </c>
      <c r="P30" s="18">
        <v>0</v>
      </c>
      <c r="Q30" s="18">
        <v>0</v>
      </c>
      <c r="R30" s="66">
        <f>SUM(P30:Q30)</f>
        <v>0</v>
      </c>
      <c r="S30" s="18">
        <v>0</v>
      </c>
      <c r="T30" s="66">
        <f>SUM(R30,O30,S30)</f>
        <v>0</v>
      </c>
    </row>
    <row r="31" spans="1:20" ht="14.25">
      <c r="A31" s="172" t="s">
        <v>0</v>
      </c>
      <c r="B31" s="22">
        <v>182</v>
      </c>
      <c r="C31" s="22">
        <v>60</v>
      </c>
      <c r="D31" s="22">
        <f>SUM(B31:C31)</f>
        <v>242</v>
      </c>
      <c r="E31" s="22">
        <v>1308</v>
      </c>
      <c r="F31" s="22">
        <v>87</v>
      </c>
      <c r="G31" s="22">
        <f>SUM(E31:F31)</f>
        <v>1395</v>
      </c>
      <c r="H31" s="22">
        <v>25</v>
      </c>
      <c r="I31" s="22">
        <f>SUM(G31,D31,H31)</f>
        <v>1662</v>
      </c>
      <c r="J31" s="80"/>
      <c r="K31" s="173" t="s">
        <v>0</v>
      </c>
      <c r="L31" s="21">
        <v>123</v>
      </c>
      <c r="M31" s="22">
        <v>309</v>
      </c>
      <c r="N31" s="22">
        <v>483</v>
      </c>
      <c r="O31" s="22">
        <f>SUM(L31:N31)</f>
        <v>915</v>
      </c>
      <c r="P31" s="22">
        <v>546</v>
      </c>
      <c r="Q31" s="22">
        <v>146</v>
      </c>
      <c r="R31" s="22">
        <f>SUM(P31:Q31)</f>
        <v>692</v>
      </c>
      <c r="S31" s="22">
        <v>55</v>
      </c>
      <c r="T31" s="22">
        <f>SUM(R31,O31,S31)</f>
        <v>1662</v>
      </c>
    </row>
    <row r="32" spans="1:20" ht="14.25">
      <c r="A32" s="151" t="s">
        <v>11</v>
      </c>
      <c r="B32" s="18"/>
      <c r="C32" s="18"/>
      <c r="D32" s="66"/>
      <c r="E32" s="18"/>
      <c r="F32" s="18"/>
      <c r="G32" s="66"/>
      <c r="H32" s="18"/>
      <c r="I32" s="66"/>
      <c r="J32" s="79"/>
      <c r="K32" s="174" t="s">
        <v>11</v>
      </c>
      <c r="L32" s="17"/>
      <c r="M32" s="18"/>
      <c r="N32" s="18"/>
      <c r="O32" s="66"/>
      <c r="P32" s="18"/>
      <c r="Q32" s="18"/>
      <c r="R32" s="66"/>
      <c r="S32" s="18"/>
      <c r="T32" s="66"/>
    </row>
    <row r="33" spans="1:20" ht="14.25">
      <c r="A33" s="30" t="s">
        <v>4</v>
      </c>
      <c r="B33" s="18">
        <v>139</v>
      </c>
      <c r="C33" s="18">
        <v>53</v>
      </c>
      <c r="D33" s="66">
        <f>SUM(B33:C33)</f>
        <v>192</v>
      </c>
      <c r="E33" s="18">
        <v>410</v>
      </c>
      <c r="F33" s="18">
        <v>51</v>
      </c>
      <c r="G33" s="66">
        <f>SUM(E33:F33)</f>
        <v>461</v>
      </c>
      <c r="H33" s="18">
        <v>6</v>
      </c>
      <c r="I33" s="66">
        <f>SUM(G33,D33,H33)</f>
        <v>659</v>
      </c>
      <c r="J33" s="79"/>
      <c r="K33" s="170" t="s">
        <v>4</v>
      </c>
      <c r="L33" s="17">
        <v>124</v>
      </c>
      <c r="M33" s="18">
        <v>100</v>
      </c>
      <c r="N33" s="18">
        <v>166</v>
      </c>
      <c r="O33" s="66">
        <f>SUM(L33:N33)</f>
        <v>390</v>
      </c>
      <c r="P33" s="18">
        <v>199</v>
      </c>
      <c r="Q33" s="18">
        <v>62</v>
      </c>
      <c r="R33" s="66">
        <f>SUM(P33:Q33)</f>
        <v>261</v>
      </c>
      <c r="S33" s="18">
        <v>8</v>
      </c>
      <c r="T33" s="66">
        <f>SUM(R33,O33,S33)</f>
        <v>659</v>
      </c>
    </row>
    <row r="34" spans="1:20" ht="14.25">
      <c r="A34" s="30" t="s">
        <v>5</v>
      </c>
      <c r="B34" s="18">
        <v>183</v>
      </c>
      <c r="C34" s="18">
        <v>66</v>
      </c>
      <c r="D34" s="66">
        <f>SUM(B34:C34)</f>
        <v>249</v>
      </c>
      <c r="E34" s="18">
        <v>830</v>
      </c>
      <c r="F34" s="18">
        <v>60</v>
      </c>
      <c r="G34" s="66">
        <f>SUM(E34:F34)</f>
        <v>890</v>
      </c>
      <c r="H34" s="18">
        <v>34</v>
      </c>
      <c r="I34" s="66">
        <f>SUM(G34,D34,H34)</f>
        <v>1173</v>
      </c>
      <c r="J34" s="79"/>
      <c r="K34" s="170" t="s">
        <v>5</v>
      </c>
      <c r="L34" s="17">
        <v>146</v>
      </c>
      <c r="M34" s="18">
        <v>197</v>
      </c>
      <c r="N34" s="18">
        <v>344</v>
      </c>
      <c r="O34" s="66">
        <f>SUM(L34:N34)</f>
        <v>687</v>
      </c>
      <c r="P34" s="18">
        <v>355</v>
      </c>
      <c r="Q34" s="18">
        <v>102</v>
      </c>
      <c r="R34" s="66">
        <f>SUM(P34:Q34)</f>
        <v>457</v>
      </c>
      <c r="S34" s="18">
        <v>29</v>
      </c>
      <c r="T34" s="66">
        <f>SUM(R34,O34,S34)</f>
        <v>1173</v>
      </c>
    </row>
    <row r="35" spans="1:20" ht="14.25">
      <c r="A35" s="30" t="s">
        <v>6</v>
      </c>
      <c r="B35" s="18">
        <v>16</v>
      </c>
      <c r="C35" s="18">
        <v>5</v>
      </c>
      <c r="D35" s="66">
        <f>SUM(B35:C35)</f>
        <v>21</v>
      </c>
      <c r="E35" s="18">
        <v>104</v>
      </c>
      <c r="F35" s="18">
        <v>6</v>
      </c>
      <c r="G35" s="66">
        <f>SUM(E35:F35)</f>
        <v>110</v>
      </c>
      <c r="H35" s="18"/>
      <c r="I35" s="66">
        <f>SUM(G35,D35,H35)</f>
        <v>131</v>
      </c>
      <c r="J35" s="79"/>
      <c r="K35" s="170" t="s">
        <v>6</v>
      </c>
      <c r="L35" s="17">
        <v>8</v>
      </c>
      <c r="M35" s="18">
        <v>31</v>
      </c>
      <c r="N35" s="18">
        <v>30</v>
      </c>
      <c r="O35" s="66">
        <f>SUM(L35:N35)</f>
        <v>69</v>
      </c>
      <c r="P35" s="18">
        <v>45</v>
      </c>
      <c r="Q35" s="18">
        <v>11</v>
      </c>
      <c r="R35" s="66">
        <f>SUM(P35:Q35)</f>
        <v>56</v>
      </c>
      <c r="S35" s="18">
        <v>6</v>
      </c>
      <c r="T35" s="66">
        <f>SUM(R35,O35,S35)</f>
        <v>131</v>
      </c>
    </row>
    <row r="36" spans="1:20" ht="14.25">
      <c r="A36" s="30" t="s">
        <v>7</v>
      </c>
      <c r="B36" s="18">
        <v>96</v>
      </c>
      <c r="C36" s="18">
        <v>32</v>
      </c>
      <c r="D36" s="66">
        <f>SUM(B36:C36)</f>
        <v>128</v>
      </c>
      <c r="E36" s="18">
        <v>127</v>
      </c>
      <c r="F36" s="18">
        <v>24</v>
      </c>
      <c r="G36" s="66">
        <f>SUM(E36:F36)</f>
        <v>151</v>
      </c>
      <c r="H36" s="18">
        <v>19</v>
      </c>
      <c r="I36" s="66">
        <f>SUM(G36,D36,H36)</f>
        <v>298</v>
      </c>
      <c r="J36" s="79"/>
      <c r="K36" s="170" t="s">
        <v>7</v>
      </c>
      <c r="L36" s="17">
        <v>44</v>
      </c>
      <c r="M36" s="18">
        <v>79</v>
      </c>
      <c r="N36" s="18">
        <v>79</v>
      </c>
      <c r="O36" s="66">
        <f>SUM(L36:N36)</f>
        <v>202</v>
      </c>
      <c r="P36" s="18">
        <v>59</v>
      </c>
      <c r="Q36" s="18">
        <v>15</v>
      </c>
      <c r="R36" s="66">
        <f>SUM(P36:Q36)</f>
        <v>74</v>
      </c>
      <c r="S36" s="18">
        <v>22</v>
      </c>
      <c r="T36" s="66">
        <f>SUM(R36,O36,S36)</f>
        <v>298</v>
      </c>
    </row>
    <row r="37" spans="1:20" ht="14.25">
      <c r="A37" s="172" t="s">
        <v>0</v>
      </c>
      <c r="B37" s="22">
        <v>434</v>
      </c>
      <c r="C37" s="22">
        <v>156</v>
      </c>
      <c r="D37" s="22">
        <f>SUM(B37:C37)</f>
        <v>590</v>
      </c>
      <c r="E37" s="22">
        <v>1471</v>
      </c>
      <c r="F37" s="22">
        <v>141</v>
      </c>
      <c r="G37" s="22">
        <f>SUM(E37:F37)</f>
        <v>1612</v>
      </c>
      <c r="H37" s="22">
        <v>59</v>
      </c>
      <c r="I37" s="22">
        <f>SUM(G37,D37,H37)</f>
        <v>2261</v>
      </c>
      <c r="J37" s="80"/>
      <c r="K37" s="173" t="s">
        <v>0</v>
      </c>
      <c r="L37" s="21">
        <v>322</v>
      </c>
      <c r="M37" s="22">
        <v>407</v>
      </c>
      <c r="N37" s="22">
        <v>619</v>
      </c>
      <c r="O37" s="22">
        <f>SUM(L37:N37)</f>
        <v>1348</v>
      </c>
      <c r="P37" s="22">
        <v>658</v>
      </c>
      <c r="Q37" s="22">
        <v>190</v>
      </c>
      <c r="R37" s="22">
        <f>SUM(P37:Q37)</f>
        <v>848</v>
      </c>
      <c r="S37" s="22">
        <v>65</v>
      </c>
      <c r="T37" s="22">
        <f>SUM(R37,O37,S37)</f>
        <v>2261</v>
      </c>
    </row>
    <row r="38" spans="1:20" ht="14.25">
      <c r="A38" s="151" t="s">
        <v>12</v>
      </c>
      <c r="B38" s="18"/>
      <c r="C38" s="18"/>
      <c r="D38" s="66"/>
      <c r="E38" s="18"/>
      <c r="F38" s="18"/>
      <c r="G38" s="66"/>
      <c r="H38" s="18"/>
      <c r="I38" s="66"/>
      <c r="J38" s="79"/>
      <c r="K38" s="174" t="s">
        <v>12</v>
      </c>
      <c r="L38" s="17"/>
      <c r="M38" s="18"/>
      <c r="N38" s="18"/>
      <c r="O38" s="66"/>
      <c r="P38" s="18"/>
      <c r="Q38" s="18"/>
      <c r="R38" s="66"/>
      <c r="S38" s="18"/>
      <c r="T38" s="66"/>
    </row>
    <row r="39" spans="1:20" ht="14.25">
      <c r="A39" s="30" t="s">
        <v>4</v>
      </c>
      <c r="B39" s="18">
        <v>19</v>
      </c>
      <c r="C39" s="18">
        <v>21</v>
      </c>
      <c r="D39" s="66">
        <f>SUM(B39:C39)</f>
        <v>40</v>
      </c>
      <c r="E39" s="18">
        <v>116</v>
      </c>
      <c r="F39" s="18">
        <v>18</v>
      </c>
      <c r="G39" s="66">
        <f>SUM(E39:F39)</f>
        <v>134</v>
      </c>
      <c r="H39" s="18">
        <v>3</v>
      </c>
      <c r="I39" s="66">
        <f>SUM(G39,D39,H39)</f>
        <v>177</v>
      </c>
      <c r="J39" s="79"/>
      <c r="K39" s="170" t="s">
        <v>4</v>
      </c>
      <c r="L39" s="17">
        <v>16</v>
      </c>
      <c r="M39" s="18">
        <v>36</v>
      </c>
      <c r="N39" s="18">
        <v>44</v>
      </c>
      <c r="O39" s="66">
        <f>SUM(L39:N39)</f>
        <v>96</v>
      </c>
      <c r="P39" s="18">
        <v>63</v>
      </c>
      <c r="Q39" s="18">
        <v>11</v>
      </c>
      <c r="R39" s="66">
        <f>SUM(P39:Q39)</f>
        <v>74</v>
      </c>
      <c r="S39" s="18">
        <v>7</v>
      </c>
      <c r="T39" s="66">
        <f>SUM(R39,O39,S39)</f>
        <v>177</v>
      </c>
    </row>
    <row r="40" spans="1:20" ht="14.25">
      <c r="A40" s="30" t="s">
        <v>5</v>
      </c>
      <c r="B40" s="18">
        <v>93</v>
      </c>
      <c r="C40" s="18">
        <v>35</v>
      </c>
      <c r="D40" s="66">
        <f>SUM(B40:C40)</f>
        <v>128</v>
      </c>
      <c r="E40" s="18">
        <v>431</v>
      </c>
      <c r="F40" s="18">
        <v>44</v>
      </c>
      <c r="G40" s="66">
        <f>SUM(E40:F40)</f>
        <v>475</v>
      </c>
      <c r="H40" s="18">
        <v>15</v>
      </c>
      <c r="I40" s="66">
        <f>SUM(G40,D40,H40)</f>
        <v>618</v>
      </c>
      <c r="J40" s="79"/>
      <c r="K40" s="170" t="s">
        <v>5</v>
      </c>
      <c r="L40" s="17">
        <v>68</v>
      </c>
      <c r="M40" s="18">
        <v>103</v>
      </c>
      <c r="N40" s="18">
        <v>190</v>
      </c>
      <c r="O40" s="66">
        <f>SUM(L40:N40)</f>
        <v>361</v>
      </c>
      <c r="P40" s="18">
        <v>201</v>
      </c>
      <c r="Q40" s="18">
        <v>45</v>
      </c>
      <c r="R40" s="66">
        <f>SUM(P40:Q40)</f>
        <v>246</v>
      </c>
      <c r="S40" s="18">
        <v>11</v>
      </c>
      <c r="T40" s="66">
        <f>SUM(R40,O40,S40)</f>
        <v>618</v>
      </c>
    </row>
    <row r="41" spans="1:20" ht="14.25">
      <c r="A41" s="30" t="s">
        <v>6</v>
      </c>
      <c r="B41" s="18">
        <v>23</v>
      </c>
      <c r="C41" s="18">
        <v>8</v>
      </c>
      <c r="D41" s="66">
        <f>SUM(B41:C41)</f>
        <v>31</v>
      </c>
      <c r="E41" s="18">
        <v>132</v>
      </c>
      <c r="F41" s="18">
        <v>11</v>
      </c>
      <c r="G41" s="66">
        <f>SUM(E41:F41)</f>
        <v>143</v>
      </c>
      <c r="H41" s="18">
        <v>2</v>
      </c>
      <c r="I41" s="66">
        <f>SUM(G41,D41,H41)</f>
        <v>176</v>
      </c>
      <c r="J41" s="79"/>
      <c r="K41" s="170" t="s">
        <v>6</v>
      </c>
      <c r="L41" s="17">
        <v>16</v>
      </c>
      <c r="M41" s="18">
        <v>26</v>
      </c>
      <c r="N41" s="18">
        <v>48</v>
      </c>
      <c r="O41" s="66">
        <f>SUM(L41:N41)</f>
        <v>90</v>
      </c>
      <c r="P41" s="18">
        <v>71</v>
      </c>
      <c r="Q41" s="18">
        <v>10</v>
      </c>
      <c r="R41" s="66">
        <f>SUM(P41:Q41)</f>
        <v>81</v>
      </c>
      <c r="S41" s="18">
        <v>5</v>
      </c>
      <c r="T41" s="66">
        <f>SUM(R41,O41,S41)</f>
        <v>176</v>
      </c>
    </row>
    <row r="42" spans="1:20" ht="14.25">
      <c r="A42" s="30" t="s">
        <v>7</v>
      </c>
      <c r="B42" s="18">
        <v>0</v>
      </c>
      <c r="C42" s="18">
        <v>0</v>
      </c>
      <c r="D42" s="66">
        <f>SUM(B42:C42)</f>
        <v>0</v>
      </c>
      <c r="E42" s="18">
        <v>0</v>
      </c>
      <c r="F42" s="18">
        <v>0</v>
      </c>
      <c r="G42" s="66">
        <f>SUM(E42:F42)</f>
        <v>0</v>
      </c>
      <c r="H42" s="18">
        <v>0</v>
      </c>
      <c r="I42" s="66">
        <f>SUM(G42,D42,H42)</f>
        <v>0</v>
      </c>
      <c r="J42" s="79"/>
      <c r="K42" s="170" t="s">
        <v>7</v>
      </c>
      <c r="L42" s="17">
        <v>0</v>
      </c>
      <c r="M42" s="18">
        <v>0</v>
      </c>
      <c r="N42" s="18">
        <v>0</v>
      </c>
      <c r="O42" s="66">
        <f>SUM(L42:N42)</f>
        <v>0</v>
      </c>
      <c r="P42" s="18">
        <v>0</v>
      </c>
      <c r="Q42" s="18">
        <v>0</v>
      </c>
      <c r="R42" s="66">
        <f>SUM(P42:Q42)</f>
        <v>0</v>
      </c>
      <c r="S42" s="18">
        <v>0</v>
      </c>
      <c r="T42" s="66">
        <f>SUM(R42,O42,S42)</f>
        <v>0</v>
      </c>
    </row>
    <row r="43" spans="1:20" ht="14.25">
      <c r="A43" s="172" t="s">
        <v>0</v>
      </c>
      <c r="B43" s="22">
        <v>135</v>
      </c>
      <c r="C43" s="22">
        <v>64</v>
      </c>
      <c r="D43" s="22">
        <f>SUM(B43:C43)</f>
        <v>199</v>
      </c>
      <c r="E43" s="22">
        <v>679</v>
      </c>
      <c r="F43" s="22">
        <v>73</v>
      </c>
      <c r="G43" s="22">
        <f>SUM(E43:F43)</f>
        <v>752</v>
      </c>
      <c r="H43" s="22">
        <v>20</v>
      </c>
      <c r="I43" s="22">
        <f>SUM(G43,D43,H43)</f>
        <v>971</v>
      </c>
      <c r="J43" s="80"/>
      <c r="K43" s="173" t="s">
        <v>0</v>
      </c>
      <c r="L43" s="21">
        <v>100</v>
      </c>
      <c r="M43" s="22">
        <v>165</v>
      </c>
      <c r="N43" s="22">
        <v>282</v>
      </c>
      <c r="O43" s="22">
        <f>SUM(L43:N43)</f>
        <v>547</v>
      </c>
      <c r="P43" s="22">
        <v>335</v>
      </c>
      <c r="Q43" s="22">
        <v>66</v>
      </c>
      <c r="R43" s="22">
        <f>SUM(P43:Q43)</f>
        <v>401</v>
      </c>
      <c r="S43" s="22">
        <v>23</v>
      </c>
      <c r="T43" s="22">
        <f>SUM(R43,O43,S43)</f>
        <v>971</v>
      </c>
    </row>
    <row r="44" spans="1:20" ht="14.25">
      <c r="A44" s="175" t="s">
        <v>13</v>
      </c>
      <c r="B44" s="26"/>
      <c r="C44" s="26"/>
      <c r="D44" s="67"/>
      <c r="E44" s="26"/>
      <c r="F44" s="26"/>
      <c r="G44" s="67"/>
      <c r="H44" s="26"/>
      <c r="I44" s="67"/>
      <c r="J44" s="79"/>
      <c r="K44" s="166" t="s">
        <v>13</v>
      </c>
      <c r="L44" s="25"/>
      <c r="M44" s="26"/>
      <c r="N44" s="26"/>
      <c r="O44" s="67"/>
      <c r="P44" s="26"/>
      <c r="Q44" s="26"/>
      <c r="R44" s="67"/>
      <c r="S44" s="26"/>
      <c r="T44" s="67"/>
    </row>
    <row r="45" spans="1:20" ht="14.25">
      <c r="A45" s="30" t="s">
        <v>4</v>
      </c>
      <c r="B45" s="18">
        <f aca="true" t="shared" si="0" ref="B45:I46">SUM(B10,B16,B22,B27,B33,B39)</f>
        <v>444</v>
      </c>
      <c r="C45" s="18">
        <f t="shared" si="0"/>
        <v>204</v>
      </c>
      <c r="D45" s="66">
        <f t="shared" si="0"/>
        <v>648</v>
      </c>
      <c r="E45" s="18">
        <f t="shared" si="0"/>
        <v>1655</v>
      </c>
      <c r="F45" s="18">
        <f t="shared" si="0"/>
        <v>214</v>
      </c>
      <c r="G45" s="66">
        <f t="shared" si="0"/>
        <v>1869</v>
      </c>
      <c r="H45" s="18">
        <f t="shared" si="0"/>
        <v>45</v>
      </c>
      <c r="I45" s="66">
        <f t="shared" si="0"/>
        <v>2562</v>
      </c>
      <c r="J45" s="79"/>
      <c r="K45" s="170" t="s">
        <v>4</v>
      </c>
      <c r="L45" s="17">
        <f aca="true" t="shared" si="1" ref="L45:T45">SUM(L10,L16,L22,L27,L33,L39)</f>
        <v>367</v>
      </c>
      <c r="M45" s="18">
        <f t="shared" si="1"/>
        <v>448</v>
      </c>
      <c r="N45" s="18">
        <f t="shared" si="1"/>
        <v>656</v>
      </c>
      <c r="O45" s="66">
        <f t="shared" si="1"/>
        <v>1471</v>
      </c>
      <c r="P45" s="18">
        <f t="shared" si="1"/>
        <v>790</v>
      </c>
      <c r="Q45" s="18">
        <f t="shared" si="1"/>
        <v>221</v>
      </c>
      <c r="R45" s="66">
        <f t="shared" si="1"/>
        <v>1011</v>
      </c>
      <c r="S45" s="18">
        <f t="shared" si="1"/>
        <v>80</v>
      </c>
      <c r="T45" s="66">
        <f t="shared" si="1"/>
        <v>2562</v>
      </c>
    </row>
    <row r="46" spans="1:20" ht="14.25">
      <c r="A46" s="30" t="s">
        <v>5</v>
      </c>
      <c r="B46" s="18">
        <f t="shared" si="0"/>
        <v>832</v>
      </c>
      <c r="C46" s="18">
        <f t="shared" si="0"/>
        <v>312</v>
      </c>
      <c r="D46" s="66">
        <f t="shared" si="0"/>
        <v>1144</v>
      </c>
      <c r="E46" s="18">
        <f t="shared" si="0"/>
        <v>3069</v>
      </c>
      <c r="F46" s="18">
        <f t="shared" si="0"/>
        <v>315</v>
      </c>
      <c r="G46" s="66">
        <f t="shared" si="0"/>
        <v>3384</v>
      </c>
      <c r="H46" s="18">
        <f t="shared" si="0"/>
        <v>148</v>
      </c>
      <c r="I46" s="66">
        <f t="shared" si="0"/>
        <v>4676</v>
      </c>
      <c r="J46" s="79"/>
      <c r="K46" s="170" t="s">
        <v>5</v>
      </c>
      <c r="L46" s="17">
        <f aca="true" t="shared" si="2" ref="L46:T46">SUM(L11,L17,L23,L28,L34,L40)</f>
        <v>700</v>
      </c>
      <c r="M46" s="18">
        <f t="shared" si="2"/>
        <v>784</v>
      </c>
      <c r="N46" s="18">
        <f t="shared" si="2"/>
        <v>1248</v>
      </c>
      <c r="O46" s="66">
        <f t="shared" si="2"/>
        <v>2732</v>
      </c>
      <c r="P46" s="18">
        <f t="shared" si="2"/>
        <v>1415</v>
      </c>
      <c r="Q46" s="18">
        <f t="shared" si="2"/>
        <v>363</v>
      </c>
      <c r="R46" s="66">
        <f t="shared" si="2"/>
        <v>1778</v>
      </c>
      <c r="S46" s="18">
        <f t="shared" si="2"/>
        <v>166</v>
      </c>
      <c r="T46" s="66">
        <f t="shared" si="2"/>
        <v>4676</v>
      </c>
    </row>
    <row r="47" spans="1:20" ht="14.25">
      <c r="A47" s="30" t="s">
        <v>6</v>
      </c>
      <c r="B47" s="18">
        <f aca="true" t="shared" si="3" ref="B47:I47">SUM(B12,B18,B29,B35,B41)</f>
        <v>47</v>
      </c>
      <c r="C47" s="18">
        <f t="shared" si="3"/>
        <v>28</v>
      </c>
      <c r="D47" s="66">
        <f t="shared" si="3"/>
        <v>75</v>
      </c>
      <c r="E47" s="18">
        <f t="shared" si="3"/>
        <v>406</v>
      </c>
      <c r="F47" s="18">
        <f t="shared" si="3"/>
        <v>24</v>
      </c>
      <c r="G47" s="66">
        <f t="shared" si="3"/>
        <v>430</v>
      </c>
      <c r="H47" s="18">
        <f t="shared" si="3"/>
        <v>8</v>
      </c>
      <c r="I47" s="66">
        <f t="shared" si="3"/>
        <v>513</v>
      </c>
      <c r="J47" s="79"/>
      <c r="K47" s="170" t="s">
        <v>6</v>
      </c>
      <c r="L47" s="17">
        <f aca="true" t="shared" si="4" ref="L47:T47">SUM(L12,L18,L29,L35,L41)</f>
        <v>40</v>
      </c>
      <c r="M47" s="18">
        <f t="shared" si="4"/>
        <v>83</v>
      </c>
      <c r="N47" s="18">
        <f t="shared" si="4"/>
        <v>126</v>
      </c>
      <c r="O47" s="66">
        <f t="shared" si="4"/>
        <v>249</v>
      </c>
      <c r="P47" s="18">
        <f t="shared" si="4"/>
        <v>196</v>
      </c>
      <c r="Q47" s="18">
        <f t="shared" si="4"/>
        <v>46</v>
      </c>
      <c r="R47" s="66">
        <f t="shared" si="4"/>
        <v>242</v>
      </c>
      <c r="S47" s="18">
        <f t="shared" si="4"/>
        <v>22</v>
      </c>
      <c r="T47" s="66">
        <f t="shared" si="4"/>
        <v>513</v>
      </c>
    </row>
    <row r="48" spans="1:20" ht="14.25">
      <c r="A48" s="30" t="s">
        <v>7</v>
      </c>
      <c r="B48" s="18">
        <f aca="true" t="shared" si="5" ref="B48:I48">SUM(B13,B19,B24,B30,B36,B42)</f>
        <v>320</v>
      </c>
      <c r="C48" s="18">
        <f t="shared" si="5"/>
        <v>114</v>
      </c>
      <c r="D48" s="66">
        <f t="shared" si="5"/>
        <v>434</v>
      </c>
      <c r="E48" s="18">
        <f t="shared" si="5"/>
        <v>439</v>
      </c>
      <c r="F48" s="18">
        <f t="shared" si="5"/>
        <v>90</v>
      </c>
      <c r="G48" s="66">
        <f t="shared" si="5"/>
        <v>529</v>
      </c>
      <c r="H48" s="18">
        <f t="shared" si="5"/>
        <v>40</v>
      </c>
      <c r="I48" s="66">
        <f t="shared" si="5"/>
        <v>1003</v>
      </c>
      <c r="J48" s="79"/>
      <c r="K48" s="170" t="s">
        <v>7</v>
      </c>
      <c r="L48" s="17">
        <f aca="true" t="shared" si="6" ref="L48:T48">SUM(L13,L19,L24,L30,L36,L42)</f>
        <v>237</v>
      </c>
      <c r="M48" s="18">
        <f t="shared" si="6"/>
        <v>173</v>
      </c>
      <c r="N48" s="18">
        <f t="shared" si="6"/>
        <v>227</v>
      </c>
      <c r="O48" s="66">
        <f t="shared" si="6"/>
        <v>637</v>
      </c>
      <c r="P48" s="18">
        <f t="shared" si="6"/>
        <v>227</v>
      </c>
      <c r="Q48" s="18">
        <f t="shared" si="6"/>
        <v>78</v>
      </c>
      <c r="R48" s="66">
        <f t="shared" si="6"/>
        <v>305</v>
      </c>
      <c r="S48" s="18">
        <f t="shared" si="6"/>
        <v>61</v>
      </c>
      <c r="T48" s="66">
        <f t="shared" si="6"/>
        <v>1003</v>
      </c>
    </row>
    <row r="49" spans="1:20" ht="14.25">
      <c r="A49" s="172" t="s">
        <v>14</v>
      </c>
      <c r="B49" s="22">
        <f aca="true" t="shared" si="7" ref="B49:I49">SUM(B45:B48)</f>
        <v>1643</v>
      </c>
      <c r="C49" s="22">
        <f t="shared" si="7"/>
        <v>658</v>
      </c>
      <c r="D49" s="22">
        <f t="shared" si="7"/>
        <v>2301</v>
      </c>
      <c r="E49" s="22">
        <f t="shared" si="7"/>
        <v>5569</v>
      </c>
      <c r="F49" s="22">
        <f t="shared" si="7"/>
        <v>643</v>
      </c>
      <c r="G49" s="22">
        <f t="shared" si="7"/>
        <v>6212</v>
      </c>
      <c r="H49" s="22">
        <f t="shared" si="7"/>
        <v>241</v>
      </c>
      <c r="I49" s="22">
        <f t="shared" si="7"/>
        <v>8754</v>
      </c>
      <c r="J49" s="80"/>
      <c r="K49" s="173" t="s">
        <v>14</v>
      </c>
      <c r="L49" s="21">
        <f aca="true" t="shared" si="8" ref="L49:T49">SUM(L45:L48)</f>
        <v>1344</v>
      </c>
      <c r="M49" s="22">
        <f t="shared" si="8"/>
        <v>1488</v>
      </c>
      <c r="N49" s="22">
        <f t="shared" si="8"/>
        <v>2257</v>
      </c>
      <c r="O49" s="22">
        <f t="shared" si="8"/>
        <v>5089</v>
      </c>
      <c r="P49" s="22">
        <f t="shared" si="8"/>
        <v>2628</v>
      </c>
      <c r="Q49" s="22">
        <f t="shared" si="8"/>
        <v>708</v>
      </c>
      <c r="R49" s="22">
        <f t="shared" si="8"/>
        <v>3336</v>
      </c>
      <c r="S49" s="22">
        <f t="shared" si="8"/>
        <v>329</v>
      </c>
      <c r="T49" s="22">
        <f t="shared" si="8"/>
        <v>8754</v>
      </c>
    </row>
    <row r="50" ht="14.25">
      <c r="A50" s="30"/>
    </row>
    <row r="51" ht="14.25">
      <c r="A51" s="92" t="s">
        <v>65</v>
      </c>
    </row>
    <row r="52" ht="14.25">
      <c r="A52" s="92" t="s">
        <v>66</v>
      </c>
    </row>
    <row r="53" ht="14.25">
      <c r="A53" s="28"/>
    </row>
    <row r="54" ht="14.25">
      <c r="A54" s="28"/>
    </row>
    <row r="55" ht="14.25">
      <c r="A55" s="28"/>
    </row>
  </sheetData>
  <sheetProtection/>
  <mergeCells count="12">
    <mergeCell ref="E7:G7"/>
    <mergeCell ref="P7:R7"/>
    <mergeCell ref="B7:D7"/>
    <mergeCell ref="L7:O7"/>
    <mergeCell ref="A6:I6"/>
    <mergeCell ref="L6:T6"/>
    <mergeCell ref="A2:I2"/>
    <mergeCell ref="A3:I3"/>
    <mergeCell ref="K3:T3"/>
    <mergeCell ref="A5:I5"/>
    <mergeCell ref="K5:T5"/>
    <mergeCell ref="K2:T2"/>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Y40"/>
  <sheetViews>
    <sheetView zoomScalePageLayoutView="0" workbookViewId="0" topLeftCell="A1">
      <selection activeCell="A40" sqref="A40"/>
    </sheetView>
  </sheetViews>
  <sheetFormatPr defaultColWidth="9.140625" defaultRowHeight="15"/>
  <cols>
    <col min="1" max="1" width="12.421875" style="2" customWidth="1"/>
    <col min="2" max="2" width="16.00390625" style="0" customWidth="1"/>
    <col min="3" max="3" width="14.2812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4.25">
      <c r="A1" s="1" t="s">
        <v>82</v>
      </c>
      <c r="J1" s="2"/>
    </row>
    <row r="2" spans="1:24" ht="14.25">
      <c r="A2" s="203" t="s">
        <v>25</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9" customFormat="1" ht="14.25">
      <c r="A3" s="207" t="s">
        <v>89</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21" t="s">
        <v>92</v>
      </c>
      <c r="B5" s="221"/>
      <c r="C5" s="221"/>
      <c r="D5" s="221"/>
      <c r="E5" s="221"/>
      <c r="F5" s="221"/>
      <c r="G5" s="221"/>
      <c r="H5" s="221"/>
      <c r="I5" s="221"/>
      <c r="J5" s="221"/>
      <c r="K5" s="221"/>
      <c r="L5" s="221"/>
      <c r="M5" s="221"/>
      <c r="N5" s="221"/>
      <c r="O5" s="221"/>
      <c r="P5" s="221"/>
      <c r="Q5" s="221"/>
      <c r="R5" s="221"/>
      <c r="S5" s="221"/>
      <c r="T5" s="221"/>
      <c r="U5" s="221"/>
      <c r="V5" s="221"/>
      <c r="W5" s="221"/>
      <c r="X5" s="221"/>
    </row>
    <row r="6" ht="6.75" customHeight="1" thickBot="1"/>
    <row r="7" spans="1:24" s="33" customFormat="1" ht="15" thickTop="1">
      <c r="A7" s="214" t="s">
        <v>49</v>
      </c>
      <c r="B7" s="214"/>
      <c r="C7" s="218"/>
      <c r="D7" s="217" t="s">
        <v>1</v>
      </c>
      <c r="E7" s="214"/>
      <c r="F7" s="214"/>
      <c r="G7" s="214"/>
      <c r="H7" s="214"/>
      <c r="I7" s="214"/>
      <c r="J7" s="218"/>
      <c r="K7" s="217" t="s">
        <v>2</v>
      </c>
      <c r="L7" s="214"/>
      <c r="M7" s="214"/>
      <c r="N7" s="214"/>
      <c r="O7" s="214"/>
      <c r="P7" s="214"/>
      <c r="Q7" s="218"/>
      <c r="R7" s="214" t="s">
        <v>0</v>
      </c>
      <c r="S7" s="214"/>
      <c r="T7" s="214"/>
      <c r="U7" s="214"/>
      <c r="V7" s="214"/>
      <c r="W7" s="214"/>
      <c r="X7" s="214"/>
    </row>
    <row r="8" spans="1:24" ht="44.25" customHeight="1">
      <c r="A8" s="101" t="s">
        <v>40</v>
      </c>
      <c r="B8" s="60" t="s">
        <v>68</v>
      </c>
      <c r="C8" s="105" t="s">
        <v>39</v>
      </c>
      <c r="D8" s="219" t="s">
        <v>46</v>
      </c>
      <c r="E8" s="216"/>
      <c r="F8" s="91" t="s">
        <v>45</v>
      </c>
      <c r="G8" s="220" t="s">
        <v>44</v>
      </c>
      <c r="H8" s="215"/>
      <c r="I8" s="216"/>
      <c r="J8" s="124" t="s">
        <v>0</v>
      </c>
      <c r="K8" s="219" t="s">
        <v>46</v>
      </c>
      <c r="L8" s="216"/>
      <c r="M8" s="91" t="s">
        <v>45</v>
      </c>
      <c r="N8" s="220" t="s">
        <v>44</v>
      </c>
      <c r="O8" s="215"/>
      <c r="P8" s="216"/>
      <c r="Q8" s="124" t="s">
        <v>0</v>
      </c>
      <c r="R8" s="215" t="s">
        <v>46</v>
      </c>
      <c r="S8" s="216"/>
      <c r="T8" s="62" t="s">
        <v>45</v>
      </c>
      <c r="U8" s="220" t="s">
        <v>44</v>
      </c>
      <c r="V8" s="215"/>
      <c r="W8" s="216"/>
      <c r="X8" s="118" t="s">
        <v>0</v>
      </c>
    </row>
    <row r="9" spans="1:24" ht="14.25">
      <c r="A9" s="113"/>
      <c r="B9" s="59"/>
      <c r="C9" s="112" t="s">
        <v>50</v>
      </c>
      <c r="D9" s="135" t="s">
        <v>51</v>
      </c>
      <c r="E9" s="132">
        <v>1</v>
      </c>
      <c r="F9" s="132">
        <v>0</v>
      </c>
      <c r="G9" s="132">
        <v>1</v>
      </c>
      <c r="H9" s="132">
        <v>2</v>
      </c>
      <c r="I9" s="132" t="s">
        <v>17</v>
      </c>
      <c r="J9" s="136"/>
      <c r="K9" s="135" t="s">
        <v>51</v>
      </c>
      <c r="L9" s="132">
        <v>1</v>
      </c>
      <c r="M9" s="132">
        <v>0</v>
      </c>
      <c r="N9" s="132">
        <v>1</v>
      </c>
      <c r="O9" s="132">
        <v>2</v>
      </c>
      <c r="P9" s="132" t="s">
        <v>17</v>
      </c>
      <c r="Q9" s="136"/>
      <c r="R9" s="134" t="s">
        <v>51</v>
      </c>
      <c r="S9" s="132">
        <v>1</v>
      </c>
      <c r="T9" s="132">
        <v>0</v>
      </c>
      <c r="U9" s="132">
        <v>1</v>
      </c>
      <c r="V9" s="132">
        <v>2</v>
      </c>
      <c r="W9" s="132" t="s">
        <v>17</v>
      </c>
      <c r="X9" s="119"/>
    </row>
    <row r="10" spans="1:25" ht="14.25">
      <c r="A10" s="102" t="s">
        <v>70</v>
      </c>
      <c r="B10" s="98" t="s">
        <v>70</v>
      </c>
      <c r="C10" s="103" t="s">
        <v>70</v>
      </c>
      <c r="D10" s="125">
        <v>0</v>
      </c>
      <c r="E10" s="116">
        <v>15</v>
      </c>
      <c r="F10" s="116">
        <v>3292</v>
      </c>
      <c r="G10" s="116">
        <v>4274</v>
      </c>
      <c r="H10" s="116">
        <v>1809</v>
      </c>
      <c r="I10" s="116">
        <v>491</v>
      </c>
      <c r="J10" s="126">
        <v>9881</v>
      </c>
      <c r="K10" s="125">
        <v>0</v>
      </c>
      <c r="L10" s="116">
        <v>21</v>
      </c>
      <c r="M10" s="116">
        <v>3895</v>
      </c>
      <c r="N10" s="116">
        <v>4187</v>
      </c>
      <c r="O10" s="116">
        <v>1398</v>
      </c>
      <c r="P10" s="116">
        <v>420</v>
      </c>
      <c r="Q10" s="126">
        <v>9921</v>
      </c>
      <c r="R10" s="121">
        <f>SUM(D10,K10)</f>
        <v>0</v>
      </c>
      <c r="S10" s="121">
        <f aca="true" t="shared" si="0" ref="S10:X10">SUM(E10,L10)</f>
        <v>36</v>
      </c>
      <c r="T10" s="121">
        <f t="shared" si="0"/>
        <v>7187</v>
      </c>
      <c r="U10" s="121">
        <f t="shared" si="0"/>
        <v>8461</v>
      </c>
      <c r="V10" s="121">
        <f t="shared" si="0"/>
        <v>3207</v>
      </c>
      <c r="W10" s="121">
        <f t="shared" si="0"/>
        <v>911</v>
      </c>
      <c r="X10" s="119">
        <f t="shared" si="0"/>
        <v>19802</v>
      </c>
      <c r="Y10" s="15"/>
    </row>
    <row r="11" spans="1:25" ht="14.25">
      <c r="A11" s="102" t="s">
        <v>70</v>
      </c>
      <c r="B11" s="98" t="s">
        <v>70</v>
      </c>
      <c r="C11" s="103" t="s">
        <v>69</v>
      </c>
      <c r="D11" s="125">
        <v>0</v>
      </c>
      <c r="E11" s="116">
        <v>7</v>
      </c>
      <c r="F11" s="116">
        <v>1487</v>
      </c>
      <c r="G11" s="116">
        <v>1963</v>
      </c>
      <c r="H11" s="116">
        <v>837</v>
      </c>
      <c r="I11" s="116">
        <v>322</v>
      </c>
      <c r="J11" s="126">
        <v>4616</v>
      </c>
      <c r="K11" s="125">
        <v>0</v>
      </c>
      <c r="L11" s="116">
        <v>10</v>
      </c>
      <c r="M11" s="116">
        <v>1794</v>
      </c>
      <c r="N11" s="116">
        <v>1891</v>
      </c>
      <c r="O11" s="116">
        <v>737</v>
      </c>
      <c r="P11" s="116">
        <v>207</v>
      </c>
      <c r="Q11" s="126">
        <v>4639</v>
      </c>
      <c r="R11" s="121">
        <f aca="true" t="shared" si="1" ref="R11:R18">SUM(D11,K11)</f>
        <v>0</v>
      </c>
      <c r="S11" s="121">
        <f aca="true" t="shared" si="2" ref="S11:S18">SUM(E11,L11)</f>
        <v>17</v>
      </c>
      <c r="T11" s="121">
        <f aca="true" t="shared" si="3" ref="T11:T18">SUM(F11,M11)</f>
        <v>3281</v>
      </c>
      <c r="U11" s="121">
        <f aca="true" t="shared" si="4" ref="U11:U18">SUM(G11,N11)</f>
        <v>3854</v>
      </c>
      <c r="V11" s="121">
        <f aca="true" t="shared" si="5" ref="V11:V18">SUM(H11,O11)</f>
        <v>1574</v>
      </c>
      <c r="W11" s="121">
        <f aca="true" t="shared" si="6" ref="W11:W18">SUM(I11,P11)</f>
        <v>529</v>
      </c>
      <c r="X11" s="119">
        <f aca="true" t="shared" si="7" ref="X11:X18">SUM(J11,Q11)</f>
        <v>9255</v>
      </c>
      <c r="Y11" s="15"/>
    </row>
    <row r="12" spans="1:25" ht="14.25">
      <c r="A12" s="102" t="s">
        <v>70</v>
      </c>
      <c r="B12" s="98" t="s">
        <v>69</v>
      </c>
      <c r="C12" s="103" t="s">
        <v>70</v>
      </c>
      <c r="D12" s="125">
        <v>0</v>
      </c>
      <c r="E12" s="116">
        <v>26</v>
      </c>
      <c r="F12" s="116">
        <v>2119</v>
      </c>
      <c r="G12" s="116">
        <v>1948</v>
      </c>
      <c r="H12" s="116">
        <v>765</v>
      </c>
      <c r="I12" s="116">
        <v>248</v>
      </c>
      <c r="J12" s="126">
        <v>5106</v>
      </c>
      <c r="K12" s="125">
        <v>0</v>
      </c>
      <c r="L12" s="116">
        <v>34</v>
      </c>
      <c r="M12" s="116">
        <v>2431</v>
      </c>
      <c r="N12" s="116">
        <v>1778</v>
      </c>
      <c r="O12" s="116">
        <v>605</v>
      </c>
      <c r="P12" s="116">
        <v>122</v>
      </c>
      <c r="Q12" s="126">
        <v>4970</v>
      </c>
      <c r="R12" s="121">
        <f t="shared" si="1"/>
        <v>0</v>
      </c>
      <c r="S12" s="121">
        <f t="shared" si="2"/>
        <v>60</v>
      </c>
      <c r="T12" s="121">
        <f t="shared" si="3"/>
        <v>4550</v>
      </c>
      <c r="U12" s="121">
        <f t="shared" si="4"/>
        <v>3726</v>
      </c>
      <c r="V12" s="121">
        <f t="shared" si="5"/>
        <v>1370</v>
      </c>
      <c r="W12" s="121">
        <f t="shared" si="6"/>
        <v>370</v>
      </c>
      <c r="X12" s="119">
        <f t="shared" si="7"/>
        <v>10076</v>
      </c>
      <c r="Y12" s="15"/>
    </row>
    <row r="13" spans="1:24" ht="14.25">
      <c r="A13" s="102" t="s">
        <v>69</v>
      </c>
      <c r="B13" s="98" t="s">
        <v>70</v>
      </c>
      <c r="C13" s="103" t="s">
        <v>70</v>
      </c>
      <c r="D13" s="125">
        <v>3</v>
      </c>
      <c r="E13" s="116">
        <v>37</v>
      </c>
      <c r="F13" s="116">
        <v>6444</v>
      </c>
      <c r="G13" s="116">
        <v>5371</v>
      </c>
      <c r="H13" s="116">
        <v>1275</v>
      </c>
      <c r="I13" s="116">
        <v>296</v>
      </c>
      <c r="J13" s="126">
        <v>13426</v>
      </c>
      <c r="K13" s="125">
        <v>0</v>
      </c>
      <c r="L13" s="116">
        <v>40</v>
      </c>
      <c r="M13" s="116">
        <v>7540</v>
      </c>
      <c r="N13" s="116">
        <v>5232</v>
      </c>
      <c r="O13" s="116">
        <v>1000</v>
      </c>
      <c r="P13" s="116">
        <v>187</v>
      </c>
      <c r="Q13" s="126">
        <v>13999</v>
      </c>
      <c r="R13" s="121">
        <f t="shared" si="1"/>
        <v>3</v>
      </c>
      <c r="S13" s="121">
        <f t="shared" si="2"/>
        <v>77</v>
      </c>
      <c r="T13" s="121">
        <f t="shared" si="3"/>
        <v>13984</v>
      </c>
      <c r="U13" s="121">
        <f t="shared" si="4"/>
        <v>10603</v>
      </c>
      <c r="V13" s="121">
        <f t="shared" si="5"/>
        <v>2275</v>
      </c>
      <c r="W13" s="121">
        <f t="shared" si="6"/>
        <v>483</v>
      </c>
      <c r="X13" s="119">
        <f t="shared" si="7"/>
        <v>27425</v>
      </c>
    </row>
    <row r="14" spans="1:24" ht="14.25">
      <c r="A14" s="102" t="s">
        <v>70</v>
      </c>
      <c r="B14" s="98" t="s">
        <v>69</v>
      </c>
      <c r="C14" s="103" t="s">
        <v>69</v>
      </c>
      <c r="D14" s="125">
        <v>3</v>
      </c>
      <c r="E14" s="116">
        <v>110</v>
      </c>
      <c r="F14" s="116">
        <v>4399</v>
      </c>
      <c r="G14" s="116">
        <v>2205</v>
      </c>
      <c r="H14" s="116">
        <v>757</v>
      </c>
      <c r="I14" s="116">
        <v>241</v>
      </c>
      <c r="J14" s="126">
        <v>7715</v>
      </c>
      <c r="K14" s="125">
        <v>2</v>
      </c>
      <c r="L14" s="116">
        <v>110</v>
      </c>
      <c r="M14" s="116">
        <v>4524</v>
      </c>
      <c r="N14" s="116">
        <v>1946</v>
      </c>
      <c r="O14" s="116">
        <v>582</v>
      </c>
      <c r="P14" s="116">
        <v>162</v>
      </c>
      <c r="Q14" s="126">
        <v>7326</v>
      </c>
      <c r="R14" s="121">
        <f t="shared" si="1"/>
        <v>5</v>
      </c>
      <c r="S14" s="121">
        <f t="shared" si="2"/>
        <v>220</v>
      </c>
      <c r="T14" s="121">
        <f t="shared" si="3"/>
        <v>8923</v>
      </c>
      <c r="U14" s="121">
        <f t="shared" si="4"/>
        <v>4151</v>
      </c>
      <c r="V14" s="121">
        <f t="shared" si="5"/>
        <v>1339</v>
      </c>
      <c r="W14" s="121">
        <f t="shared" si="6"/>
        <v>403</v>
      </c>
      <c r="X14" s="119">
        <f t="shared" si="7"/>
        <v>15041</v>
      </c>
    </row>
    <row r="15" spans="1:24" ht="14.25">
      <c r="A15" s="102" t="s">
        <v>69</v>
      </c>
      <c r="B15" s="98" t="s">
        <v>70</v>
      </c>
      <c r="C15" s="103" t="s">
        <v>69</v>
      </c>
      <c r="D15" s="125">
        <v>0</v>
      </c>
      <c r="E15" s="116">
        <v>40</v>
      </c>
      <c r="F15" s="116">
        <v>8542</v>
      </c>
      <c r="G15" s="116">
        <v>5425</v>
      </c>
      <c r="H15" s="116">
        <v>1218</v>
      </c>
      <c r="I15" s="116">
        <v>260</v>
      </c>
      <c r="J15" s="126">
        <v>15485</v>
      </c>
      <c r="K15" s="125">
        <v>0</v>
      </c>
      <c r="L15" s="116">
        <v>48</v>
      </c>
      <c r="M15" s="116">
        <v>9496</v>
      </c>
      <c r="N15" s="116">
        <v>4735</v>
      </c>
      <c r="O15" s="116">
        <v>862</v>
      </c>
      <c r="P15" s="116">
        <v>162</v>
      </c>
      <c r="Q15" s="126">
        <v>15303</v>
      </c>
      <c r="R15" s="121">
        <f t="shared" si="1"/>
        <v>0</v>
      </c>
      <c r="S15" s="121">
        <f t="shared" si="2"/>
        <v>88</v>
      </c>
      <c r="T15" s="121">
        <f t="shared" si="3"/>
        <v>18038</v>
      </c>
      <c r="U15" s="121">
        <f t="shared" si="4"/>
        <v>10160</v>
      </c>
      <c r="V15" s="121">
        <f t="shared" si="5"/>
        <v>2080</v>
      </c>
      <c r="W15" s="121">
        <f t="shared" si="6"/>
        <v>422</v>
      </c>
      <c r="X15" s="119">
        <f t="shared" si="7"/>
        <v>30788</v>
      </c>
    </row>
    <row r="16" spans="1:24" ht="14.25">
      <c r="A16" s="102" t="s">
        <v>69</v>
      </c>
      <c r="B16" s="98" t="s">
        <v>69</v>
      </c>
      <c r="C16" s="103" t="s">
        <v>70</v>
      </c>
      <c r="D16" s="125">
        <v>8</v>
      </c>
      <c r="E16" s="116">
        <v>246</v>
      </c>
      <c r="F16" s="116">
        <v>16438</v>
      </c>
      <c r="G16" s="116">
        <v>7241</v>
      </c>
      <c r="H16" s="116">
        <v>1358</v>
      </c>
      <c r="I16" s="116">
        <v>256</v>
      </c>
      <c r="J16" s="126">
        <v>25547</v>
      </c>
      <c r="K16" s="125">
        <v>4</v>
      </c>
      <c r="L16" s="116">
        <v>234</v>
      </c>
      <c r="M16" s="116">
        <v>18179</v>
      </c>
      <c r="N16" s="116">
        <v>5873</v>
      </c>
      <c r="O16" s="116">
        <v>867</v>
      </c>
      <c r="P16" s="116">
        <v>141</v>
      </c>
      <c r="Q16" s="126">
        <v>25298</v>
      </c>
      <c r="R16" s="121">
        <f t="shared" si="1"/>
        <v>12</v>
      </c>
      <c r="S16" s="121">
        <f t="shared" si="2"/>
        <v>480</v>
      </c>
      <c r="T16" s="121">
        <f t="shared" si="3"/>
        <v>34617</v>
      </c>
      <c r="U16" s="121">
        <f t="shared" si="4"/>
        <v>13114</v>
      </c>
      <c r="V16" s="121">
        <f t="shared" si="5"/>
        <v>2225</v>
      </c>
      <c r="W16" s="121">
        <f t="shared" si="6"/>
        <v>397</v>
      </c>
      <c r="X16" s="119">
        <f t="shared" si="7"/>
        <v>50845</v>
      </c>
    </row>
    <row r="17" spans="1:24" ht="14.25">
      <c r="A17" s="102" t="s">
        <v>69</v>
      </c>
      <c r="B17" s="98" t="s">
        <v>69</v>
      </c>
      <c r="C17" s="103" t="s">
        <v>69</v>
      </c>
      <c r="D17" s="125">
        <v>44</v>
      </c>
      <c r="E17" s="116">
        <v>2256</v>
      </c>
      <c r="F17" s="116">
        <v>92679</v>
      </c>
      <c r="G17" s="116">
        <v>21015</v>
      </c>
      <c r="H17" s="116">
        <v>3100</v>
      </c>
      <c r="I17" s="116">
        <v>504</v>
      </c>
      <c r="J17" s="126">
        <v>119598</v>
      </c>
      <c r="K17" s="125">
        <v>30</v>
      </c>
      <c r="L17" s="116">
        <v>2057</v>
      </c>
      <c r="M17" s="116">
        <v>96221</v>
      </c>
      <c r="N17" s="116">
        <v>14189</v>
      </c>
      <c r="O17" s="116">
        <v>1497</v>
      </c>
      <c r="P17" s="116">
        <v>292</v>
      </c>
      <c r="Q17" s="126">
        <v>114286</v>
      </c>
      <c r="R17" s="121">
        <f t="shared" si="1"/>
        <v>74</v>
      </c>
      <c r="S17" s="121">
        <f t="shared" si="2"/>
        <v>4313</v>
      </c>
      <c r="T17" s="121">
        <f t="shared" si="3"/>
        <v>188900</v>
      </c>
      <c r="U17" s="121">
        <f t="shared" si="4"/>
        <v>35204</v>
      </c>
      <c r="V17" s="121">
        <f t="shared" si="5"/>
        <v>4597</v>
      </c>
      <c r="W17" s="121">
        <f t="shared" si="6"/>
        <v>796</v>
      </c>
      <c r="X17" s="119">
        <f t="shared" si="7"/>
        <v>233884</v>
      </c>
    </row>
    <row r="18" spans="1:24" s="34" customFormat="1" ht="14.25">
      <c r="A18" s="99"/>
      <c r="B18" s="99"/>
      <c r="C18" s="104" t="s">
        <v>0</v>
      </c>
      <c r="D18" s="127">
        <f aca="true" t="shared" si="8" ref="D18:I18">SUM(D10:D17)</f>
        <v>58</v>
      </c>
      <c r="E18" s="117">
        <f t="shared" si="8"/>
        <v>2737</v>
      </c>
      <c r="F18" s="117">
        <f t="shared" si="8"/>
        <v>135400</v>
      </c>
      <c r="G18" s="117">
        <f t="shared" si="8"/>
        <v>49442</v>
      </c>
      <c r="H18" s="117">
        <f t="shared" si="8"/>
        <v>11119</v>
      </c>
      <c r="I18" s="117">
        <f t="shared" si="8"/>
        <v>2618</v>
      </c>
      <c r="J18" s="181">
        <f>SUM(D18:I18)</f>
        <v>201374</v>
      </c>
      <c r="K18" s="127">
        <f aca="true" t="shared" si="9" ref="K18:P18">SUM(K10:K17)</f>
        <v>36</v>
      </c>
      <c r="L18" s="117">
        <f t="shared" si="9"/>
        <v>2554</v>
      </c>
      <c r="M18" s="182">
        <f t="shared" si="9"/>
        <v>144080</v>
      </c>
      <c r="N18" s="182">
        <f t="shared" si="9"/>
        <v>39831</v>
      </c>
      <c r="O18" s="182">
        <f t="shared" si="9"/>
        <v>7548</v>
      </c>
      <c r="P18" s="182">
        <f t="shared" si="9"/>
        <v>1693</v>
      </c>
      <c r="Q18" s="183">
        <f>SUM(K18:P18)</f>
        <v>195742</v>
      </c>
      <c r="R18" s="184">
        <f t="shared" si="1"/>
        <v>94</v>
      </c>
      <c r="S18" s="185">
        <f t="shared" si="2"/>
        <v>5291</v>
      </c>
      <c r="T18" s="185">
        <f t="shared" si="3"/>
        <v>279480</v>
      </c>
      <c r="U18" s="185">
        <f t="shared" si="4"/>
        <v>89273</v>
      </c>
      <c r="V18" s="185">
        <f t="shared" si="5"/>
        <v>18667</v>
      </c>
      <c r="W18" s="122">
        <f t="shared" si="6"/>
        <v>4311</v>
      </c>
      <c r="X18" s="120">
        <f t="shared" si="7"/>
        <v>397116</v>
      </c>
    </row>
    <row r="19" s="2" customFormat="1" ht="14.25">
      <c r="C19" s="64"/>
    </row>
    <row r="21" spans="1:24" ht="14.25">
      <c r="A21" s="203" t="s">
        <v>25</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9" customFormat="1" ht="14.25">
      <c r="A22" s="207" t="s">
        <v>89</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21" t="s">
        <v>93</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ht="6.75" customHeight="1" thickBot="1"/>
    <row r="26" spans="1:24" ht="15" thickTop="1">
      <c r="A26" s="214" t="s">
        <v>49</v>
      </c>
      <c r="B26" s="214"/>
      <c r="C26" s="218"/>
      <c r="D26" s="217" t="s">
        <v>1</v>
      </c>
      <c r="E26" s="214"/>
      <c r="F26" s="214"/>
      <c r="G26" s="214"/>
      <c r="H26" s="214"/>
      <c r="I26" s="214"/>
      <c r="J26" s="218"/>
      <c r="K26" s="217" t="s">
        <v>2</v>
      </c>
      <c r="L26" s="214"/>
      <c r="M26" s="214"/>
      <c r="N26" s="214"/>
      <c r="O26" s="214"/>
      <c r="P26" s="214"/>
      <c r="Q26" s="218"/>
      <c r="R26" s="214" t="s">
        <v>0</v>
      </c>
      <c r="S26" s="214"/>
      <c r="T26" s="214"/>
      <c r="U26" s="214"/>
      <c r="V26" s="214"/>
      <c r="W26" s="214"/>
      <c r="X26" s="214"/>
    </row>
    <row r="27" spans="1:24" ht="42.75">
      <c r="A27" s="101" t="s">
        <v>40</v>
      </c>
      <c r="B27" s="60" t="s">
        <v>68</v>
      </c>
      <c r="C27" s="105" t="s">
        <v>39</v>
      </c>
      <c r="D27" s="219" t="s">
        <v>46</v>
      </c>
      <c r="E27" s="216"/>
      <c r="F27" s="91" t="s">
        <v>45</v>
      </c>
      <c r="G27" s="220" t="s">
        <v>44</v>
      </c>
      <c r="H27" s="215"/>
      <c r="I27" s="216"/>
      <c r="J27" s="124" t="s">
        <v>0</v>
      </c>
      <c r="K27" s="219" t="s">
        <v>46</v>
      </c>
      <c r="L27" s="216"/>
      <c r="M27" s="91" t="s">
        <v>45</v>
      </c>
      <c r="N27" s="220" t="s">
        <v>44</v>
      </c>
      <c r="O27" s="215"/>
      <c r="P27" s="216"/>
      <c r="Q27" s="124" t="s">
        <v>0</v>
      </c>
      <c r="R27" s="215" t="s">
        <v>46</v>
      </c>
      <c r="S27" s="216"/>
      <c r="T27" s="62" t="s">
        <v>45</v>
      </c>
      <c r="U27" s="220" t="s">
        <v>44</v>
      </c>
      <c r="V27" s="215"/>
      <c r="W27" s="216"/>
      <c r="X27" s="118" t="s">
        <v>0</v>
      </c>
    </row>
    <row r="28" spans="1:24" ht="14.25">
      <c r="A28" s="113"/>
      <c r="B28" s="59"/>
      <c r="C28" s="112" t="s">
        <v>50</v>
      </c>
      <c r="D28" s="123" t="s">
        <v>51</v>
      </c>
      <c r="E28" s="61">
        <v>1</v>
      </c>
      <c r="F28" s="61">
        <v>0</v>
      </c>
      <c r="G28" s="61">
        <v>1</v>
      </c>
      <c r="H28" s="61">
        <v>2</v>
      </c>
      <c r="I28" s="61" t="s">
        <v>17</v>
      </c>
      <c r="J28" s="133"/>
      <c r="K28" s="123" t="s">
        <v>51</v>
      </c>
      <c r="L28" s="61">
        <v>1</v>
      </c>
      <c r="M28" s="61">
        <v>0</v>
      </c>
      <c r="N28" s="61">
        <v>1</v>
      </c>
      <c r="O28" s="61">
        <v>2</v>
      </c>
      <c r="P28" s="61" t="s">
        <v>17</v>
      </c>
      <c r="Q28" s="133"/>
      <c r="R28" s="115" t="s">
        <v>51</v>
      </c>
      <c r="S28" s="61">
        <v>1</v>
      </c>
      <c r="T28" s="61">
        <v>0</v>
      </c>
      <c r="U28" s="61">
        <v>1</v>
      </c>
      <c r="V28" s="61">
        <v>2</v>
      </c>
      <c r="W28" s="61" t="s">
        <v>17</v>
      </c>
      <c r="X28" s="90"/>
    </row>
    <row r="29" spans="1:24" ht="14.25">
      <c r="A29" s="102" t="s">
        <v>70</v>
      </c>
      <c r="B29" s="98" t="s">
        <v>70</v>
      </c>
      <c r="C29" s="103" t="s">
        <v>70</v>
      </c>
      <c r="D29" s="137">
        <f aca="true" t="shared" si="10" ref="D29:J29">D10/$J10*100</f>
        <v>0</v>
      </c>
      <c r="E29" s="138">
        <f t="shared" si="10"/>
        <v>0.1518064973180852</v>
      </c>
      <c r="F29" s="138">
        <f t="shared" si="10"/>
        <v>33.31646594474243</v>
      </c>
      <c r="G29" s="138">
        <f t="shared" si="10"/>
        <v>43.25473130249975</v>
      </c>
      <c r="H29" s="138">
        <f t="shared" si="10"/>
        <v>18.307863576561076</v>
      </c>
      <c r="I29" s="138">
        <f t="shared" si="10"/>
        <v>4.969132678878656</v>
      </c>
      <c r="J29" s="139">
        <f t="shared" si="10"/>
        <v>100</v>
      </c>
      <c r="K29" s="137">
        <f aca="true" t="shared" si="11" ref="K29:Q29">K10/$Q10*100</f>
        <v>0</v>
      </c>
      <c r="L29" s="138">
        <f t="shared" si="11"/>
        <v>0.21167221046265497</v>
      </c>
      <c r="M29" s="138">
        <f t="shared" si="11"/>
        <v>39.26015522628767</v>
      </c>
      <c r="N29" s="138">
        <f t="shared" si="11"/>
        <v>42.20340691462554</v>
      </c>
      <c r="O29" s="138">
        <f t="shared" si="11"/>
        <v>14.091321439371033</v>
      </c>
      <c r="P29" s="138">
        <f t="shared" si="11"/>
        <v>4.2334442092531</v>
      </c>
      <c r="Q29" s="139">
        <f t="shared" si="11"/>
        <v>100</v>
      </c>
      <c r="R29" s="140">
        <f aca="true" t="shared" si="12" ref="R29:X29">R10/$X10*100</f>
        <v>0</v>
      </c>
      <c r="S29" s="138">
        <f t="shared" si="12"/>
        <v>0.18179981820018182</v>
      </c>
      <c r="T29" s="138">
        <f t="shared" si="12"/>
        <v>36.29431370568629</v>
      </c>
      <c r="U29" s="138">
        <f t="shared" si="12"/>
        <v>42.72800727199273</v>
      </c>
      <c r="V29" s="138">
        <f t="shared" si="12"/>
        <v>16.195333804666195</v>
      </c>
      <c r="W29" s="138">
        <f t="shared" si="12"/>
        <v>4.6005453994546</v>
      </c>
      <c r="X29" s="141">
        <f t="shared" si="12"/>
        <v>100</v>
      </c>
    </row>
    <row r="30" spans="1:24" ht="14.25">
      <c r="A30" s="102" t="s">
        <v>70</v>
      </c>
      <c r="B30" s="98" t="s">
        <v>70</v>
      </c>
      <c r="C30" s="103" t="s">
        <v>69</v>
      </c>
      <c r="D30" s="137">
        <f aca="true" t="shared" si="13" ref="D30:J30">D11/$J11*100</f>
        <v>0</v>
      </c>
      <c r="E30" s="138">
        <f t="shared" si="13"/>
        <v>0.15164644714038128</v>
      </c>
      <c r="F30" s="138">
        <f t="shared" si="13"/>
        <v>32.21403812824957</v>
      </c>
      <c r="G30" s="138">
        <f t="shared" si="13"/>
        <v>42.52599653379549</v>
      </c>
      <c r="H30" s="138">
        <f t="shared" si="13"/>
        <v>18.13258232235702</v>
      </c>
      <c r="I30" s="138">
        <f t="shared" si="13"/>
        <v>6.975736568457538</v>
      </c>
      <c r="J30" s="139">
        <f t="shared" si="13"/>
        <v>100</v>
      </c>
      <c r="K30" s="137">
        <f aca="true" t="shared" si="14" ref="K30:Q30">K11/$Q11*100</f>
        <v>0</v>
      </c>
      <c r="L30" s="138">
        <f t="shared" si="14"/>
        <v>0.21556369907307613</v>
      </c>
      <c r="M30" s="138">
        <f t="shared" si="14"/>
        <v>38.67212761370985</v>
      </c>
      <c r="N30" s="138">
        <f t="shared" si="14"/>
        <v>40.76309549471869</v>
      </c>
      <c r="O30" s="138">
        <f t="shared" si="14"/>
        <v>15.887044621685709</v>
      </c>
      <c r="P30" s="138">
        <f t="shared" si="14"/>
        <v>4.4621685708126755</v>
      </c>
      <c r="Q30" s="139">
        <f t="shared" si="14"/>
        <v>100</v>
      </c>
      <c r="R30" s="140">
        <f aca="true" t="shared" si="15" ref="R30:X30">R11/$X11*100</f>
        <v>0</v>
      </c>
      <c r="S30" s="138">
        <f t="shared" si="15"/>
        <v>0.1836844948676391</v>
      </c>
      <c r="T30" s="138">
        <f t="shared" si="15"/>
        <v>35.451107509454346</v>
      </c>
      <c r="U30" s="138">
        <f t="shared" si="15"/>
        <v>41.64235548352242</v>
      </c>
      <c r="V30" s="138">
        <f t="shared" si="15"/>
        <v>17.007023230686116</v>
      </c>
      <c r="W30" s="138">
        <f t="shared" si="15"/>
        <v>5.715829281469476</v>
      </c>
      <c r="X30" s="141">
        <f t="shared" si="15"/>
        <v>100</v>
      </c>
    </row>
    <row r="31" spans="1:24" ht="14.25">
      <c r="A31" s="102" t="s">
        <v>70</v>
      </c>
      <c r="B31" s="98" t="s">
        <v>69</v>
      </c>
      <c r="C31" s="103" t="s">
        <v>70</v>
      </c>
      <c r="D31" s="137">
        <f aca="true" t="shared" si="16" ref="D31:J31">D12/$J12*100</f>
        <v>0</v>
      </c>
      <c r="E31" s="138">
        <f t="shared" si="16"/>
        <v>0.509204857030944</v>
      </c>
      <c r="F31" s="138">
        <f t="shared" si="16"/>
        <v>41.50019584802194</v>
      </c>
      <c r="G31" s="138">
        <f t="shared" si="16"/>
        <v>38.151194672933805</v>
      </c>
      <c r="H31" s="138">
        <f t="shared" si="16"/>
        <v>14.982373678025851</v>
      </c>
      <c r="I31" s="138">
        <f t="shared" si="16"/>
        <v>4.857030943987466</v>
      </c>
      <c r="J31" s="139">
        <f t="shared" si="16"/>
        <v>100</v>
      </c>
      <c r="K31" s="137">
        <f aca="true" t="shared" si="17" ref="K31:Q31">K12/$Q12*100</f>
        <v>0</v>
      </c>
      <c r="L31" s="138">
        <f t="shared" si="17"/>
        <v>0.6841046277665996</v>
      </c>
      <c r="M31" s="138">
        <f t="shared" si="17"/>
        <v>48.91348088531187</v>
      </c>
      <c r="N31" s="138">
        <f t="shared" si="17"/>
        <v>35.774647887323944</v>
      </c>
      <c r="O31" s="138">
        <f t="shared" si="17"/>
        <v>12.173038229376258</v>
      </c>
      <c r="P31" s="138">
        <f t="shared" si="17"/>
        <v>2.454728370221328</v>
      </c>
      <c r="Q31" s="139">
        <f t="shared" si="17"/>
        <v>100</v>
      </c>
      <c r="R31" s="140">
        <f aca="true" t="shared" si="18" ref="R31:X31">R12/$X12*100</f>
        <v>0</v>
      </c>
      <c r="S31" s="138">
        <f t="shared" si="18"/>
        <v>0.5954743946010321</v>
      </c>
      <c r="T31" s="138">
        <f t="shared" si="18"/>
        <v>45.15680825724494</v>
      </c>
      <c r="U31" s="138">
        <f t="shared" si="18"/>
        <v>36.97895990472409</v>
      </c>
      <c r="V31" s="138">
        <f t="shared" si="18"/>
        <v>13.596665343390235</v>
      </c>
      <c r="W31" s="138">
        <f t="shared" si="18"/>
        <v>3.6720921000396984</v>
      </c>
      <c r="X31" s="141">
        <f t="shared" si="18"/>
        <v>100</v>
      </c>
    </row>
    <row r="32" spans="1:24" ht="14.25">
      <c r="A32" s="102" t="s">
        <v>69</v>
      </c>
      <c r="B32" s="98" t="s">
        <v>70</v>
      </c>
      <c r="C32" s="103" t="s">
        <v>70</v>
      </c>
      <c r="D32" s="137">
        <f aca="true" t="shared" si="19" ref="D32:J32">D13/$J13*100</f>
        <v>0.022344704305079698</v>
      </c>
      <c r="E32" s="138">
        <f t="shared" si="19"/>
        <v>0.2755846864293162</v>
      </c>
      <c r="F32" s="138">
        <f t="shared" si="19"/>
        <v>47.99642484731119</v>
      </c>
      <c r="G32" s="138">
        <f t="shared" si="19"/>
        <v>40.00446894086102</v>
      </c>
      <c r="H32" s="138">
        <f t="shared" si="19"/>
        <v>9.496499329658871</v>
      </c>
      <c r="I32" s="138">
        <f t="shared" si="19"/>
        <v>2.2046774914345297</v>
      </c>
      <c r="J32" s="139">
        <f t="shared" si="19"/>
        <v>100</v>
      </c>
      <c r="K32" s="137">
        <f aca="true" t="shared" si="20" ref="K32:Q32">K13/$Q13*100</f>
        <v>0</v>
      </c>
      <c r="L32" s="138">
        <f t="shared" si="20"/>
        <v>0.2857346953353811</v>
      </c>
      <c r="M32" s="138">
        <f t="shared" si="20"/>
        <v>53.86099007071934</v>
      </c>
      <c r="N32" s="138">
        <f t="shared" si="20"/>
        <v>37.37409814986785</v>
      </c>
      <c r="O32" s="138">
        <f t="shared" si="20"/>
        <v>7.143367383384527</v>
      </c>
      <c r="P32" s="138">
        <f t="shared" si="20"/>
        <v>1.3358097006929066</v>
      </c>
      <c r="Q32" s="139">
        <f t="shared" si="20"/>
        <v>100</v>
      </c>
      <c r="R32" s="140">
        <f aca="true" t="shared" si="21" ref="R32:X32">R13/$X13*100</f>
        <v>0.010938924339106655</v>
      </c>
      <c r="S32" s="138">
        <f t="shared" si="21"/>
        <v>0.2807657247037375</v>
      </c>
      <c r="T32" s="138">
        <f t="shared" si="21"/>
        <v>50.989972652689154</v>
      </c>
      <c r="U32" s="138">
        <f t="shared" si="21"/>
        <v>38.661804922515955</v>
      </c>
      <c r="V32" s="138">
        <f t="shared" si="21"/>
        <v>8.295350957155879</v>
      </c>
      <c r="W32" s="138">
        <f t="shared" si="21"/>
        <v>1.7611668185961715</v>
      </c>
      <c r="X32" s="141">
        <f t="shared" si="21"/>
        <v>100</v>
      </c>
    </row>
    <row r="33" spans="1:24" ht="14.25">
      <c r="A33" s="102" t="s">
        <v>70</v>
      </c>
      <c r="B33" s="98" t="s">
        <v>69</v>
      </c>
      <c r="C33" s="103" t="s">
        <v>69</v>
      </c>
      <c r="D33" s="137">
        <f aca="true" t="shared" si="22" ref="D33:J33">D14/$J14*100</f>
        <v>0.03888528839922229</v>
      </c>
      <c r="E33" s="138">
        <f t="shared" si="22"/>
        <v>1.425793907971484</v>
      </c>
      <c r="F33" s="138">
        <f t="shared" si="22"/>
        <v>57.018794556059625</v>
      </c>
      <c r="G33" s="138">
        <f t="shared" si="22"/>
        <v>28.58068697342839</v>
      </c>
      <c r="H33" s="138">
        <f t="shared" si="22"/>
        <v>9.812054439403758</v>
      </c>
      <c r="I33" s="138">
        <f t="shared" si="22"/>
        <v>3.123784834737524</v>
      </c>
      <c r="J33" s="139">
        <f t="shared" si="22"/>
        <v>100</v>
      </c>
      <c r="K33" s="137">
        <f aca="true" t="shared" si="23" ref="K33:Q33">K14/$Q14*100</f>
        <v>0.027300027300027303</v>
      </c>
      <c r="L33" s="138">
        <f t="shared" si="23"/>
        <v>1.5015015015015014</v>
      </c>
      <c r="M33" s="138">
        <f t="shared" si="23"/>
        <v>61.75266175266175</v>
      </c>
      <c r="N33" s="138">
        <f t="shared" si="23"/>
        <v>26.562926562926563</v>
      </c>
      <c r="O33" s="138">
        <f t="shared" si="23"/>
        <v>7.944307944307945</v>
      </c>
      <c r="P33" s="138">
        <f t="shared" si="23"/>
        <v>2.211302211302211</v>
      </c>
      <c r="Q33" s="139">
        <f t="shared" si="23"/>
        <v>100</v>
      </c>
      <c r="R33" s="140">
        <f aca="true" t="shared" si="24" ref="R33:X33">R14/$X14*100</f>
        <v>0.03324247058041353</v>
      </c>
      <c r="S33" s="138">
        <f t="shared" si="24"/>
        <v>1.4626687055381955</v>
      </c>
      <c r="T33" s="138">
        <f t="shared" si="24"/>
        <v>59.324512997806</v>
      </c>
      <c r="U33" s="138">
        <f t="shared" si="24"/>
        <v>27.597899075859317</v>
      </c>
      <c r="V33" s="138">
        <f t="shared" si="24"/>
        <v>8.902333621434746</v>
      </c>
      <c r="W33" s="138">
        <f t="shared" si="24"/>
        <v>2.679343128781331</v>
      </c>
      <c r="X33" s="141">
        <f t="shared" si="24"/>
        <v>100</v>
      </c>
    </row>
    <row r="34" spans="1:24" ht="14.25">
      <c r="A34" s="102" t="s">
        <v>69</v>
      </c>
      <c r="B34" s="98" t="s">
        <v>70</v>
      </c>
      <c r="C34" s="103" t="s">
        <v>69</v>
      </c>
      <c r="D34" s="137">
        <f aca="true" t="shared" si="25" ref="D34:J34">D15/$J15*100</f>
        <v>0</v>
      </c>
      <c r="E34" s="138">
        <f t="shared" si="25"/>
        <v>0.2583144979011947</v>
      </c>
      <c r="F34" s="138">
        <f t="shared" si="25"/>
        <v>55.16306102680013</v>
      </c>
      <c r="G34" s="138">
        <f t="shared" si="25"/>
        <v>35.03390377784953</v>
      </c>
      <c r="H34" s="138">
        <f t="shared" si="25"/>
        <v>7.865676461091378</v>
      </c>
      <c r="I34" s="138">
        <f t="shared" si="25"/>
        <v>1.6790442363577656</v>
      </c>
      <c r="J34" s="139">
        <f t="shared" si="25"/>
        <v>100</v>
      </c>
      <c r="K34" s="137">
        <f aca="true" t="shared" si="26" ref="K34:Q34">K15/$Q15*100</f>
        <v>0</v>
      </c>
      <c r="L34" s="138">
        <f t="shared" si="26"/>
        <v>0.3136639874534405</v>
      </c>
      <c r="M34" s="138">
        <f t="shared" si="26"/>
        <v>62.05319218453897</v>
      </c>
      <c r="N34" s="138">
        <f t="shared" si="26"/>
        <v>30.941645429000847</v>
      </c>
      <c r="O34" s="138">
        <f t="shared" si="26"/>
        <v>5.632882441351369</v>
      </c>
      <c r="P34" s="138">
        <f t="shared" si="26"/>
        <v>1.0586159576553618</v>
      </c>
      <c r="Q34" s="139">
        <f t="shared" si="26"/>
        <v>100</v>
      </c>
      <c r="R34" s="140">
        <f aca="true" t="shared" si="27" ref="R34:X34">R15/$X15*100</f>
        <v>0</v>
      </c>
      <c r="S34" s="138">
        <f t="shared" si="27"/>
        <v>0.285825646355723</v>
      </c>
      <c r="T34" s="138">
        <f t="shared" si="27"/>
        <v>58.58776146550604</v>
      </c>
      <c r="U34" s="138">
        <f t="shared" si="27"/>
        <v>32.99987007925166</v>
      </c>
      <c r="V34" s="138">
        <f t="shared" si="27"/>
        <v>6.755878913862544</v>
      </c>
      <c r="W34" s="138">
        <f t="shared" si="27"/>
        <v>1.3706638950240353</v>
      </c>
      <c r="X34" s="141">
        <f t="shared" si="27"/>
        <v>100</v>
      </c>
    </row>
    <row r="35" spans="1:24" ht="14.25">
      <c r="A35" s="102" t="s">
        <v>69</v>
      </c>
      <c r="B35" s="98" t="s">
        <v>69</v>
      </c>
      <c r="C35" s="103" t="s">
        <v>70</v>
      </c>
      <c r="D35" s="137">
        <f aca="true" t="shared" si="28" ref="D35:J35">D16/$J16*100</f>
        <v>0.031314831487063065</v>
      </c>
      <c r="E35" s="138">
        <f t="shared" si="28"/>
        <v>0.962931068227189</v>
      </c>
      <c r="F35" s="138">
        <f t="shared" si="28"/>
        <v>64.34414999804282</v>
      </c>
      <c r="G35" s="138">
        <f t="shared" si="28"/>
        <v>28.343836849727953</v>
      </c>
      <c r="H35" s="138">
        <f t="shared" si="28"/>
        <v>5.315692644928954</v>
      </c>
      <c r="I35" s="138">
        <f t="shared" si="28"/>
        <v>1.002074607586018</v>
      </c>
      <c r="J35" s="139">
        <f t="shared" si="28"/>
        <v>100</v>
      </c>
      <c r="K35" s="137">
        <f aca="true" t="shared" si="29" ref="K35:Q35">K16/$Q16*100</f>
        <v>0.01581152660289351</v>
      </c>
      <c r="L35" s="138">
        <f t="shared" si="29"/>
        <v>0.9249743062692704</v>
      </c>
      <c r="M35" s="138">
        <f t="shared" si="29"/>
        <v>71.85943552850028</v>
      </c>
      <c r="N35" s="138">
        <f t="shared" si="29"/>
        <v>23.215273934698395</v>
      </c>
      <c r="O35" s="138">
        <f t="shared" si="29"/>
        <v>3.4271483911771683</v>
      </c>
      <c r="P35" s="138">
        <f t="shared" si="29"/>
        <v>0.5573563127519962</v>
      </c>
      <c r="Q35" s="139">
        <f t="shared" si="29"/>
        <v>100</v>
      </c>
      <c r="R35" s="140">
        <f aca="true" t="shared" si="30" ref="R35:X35">R16/$X16*100</f>
        <v>0.023601140721801556</v>
      </c>
      <c r="S35" s="138">
        <f t="shared" si="30"/>
        <v>0.9440456288720622</v>
      </c>
      <c r="T35" s="138">
        <f t="shared" si="30"/>
        <v>68.08339069721703</v>
      </c>
      <c r="U35" s="138">
        <f t="shared" si="30"/>
        <v>25.792113285475466</v>
      </c>
      <c r="V35" s="138">
        <f t="shared" si="30"/>
        <v>4.376044842167372</v>
      </c>
      <c r="W35" s="138">
        <f t="shared" si="30"/>
        <v>0.7808044055462681</v>
      </c>
      <c r="X35" s="141">
        <f t="shared" si="30"/>
        <v>100</v>
      </c>
    </row>
    <row r="36" spans="1:24" ht="14.25">
      <c r="A36" s="102" t="s">
        <v>69</v>
      </c>
      <c r="B36" s="98" t="s">
        <v>69</v>
      </c>
      <c r="C36" s="103" t="s">
        <v>69</v>
      </c>
      <c r="D36" s="137">
        <f aca="true" t="shared" si="31" ref="D36:J36">D17/$J17*100</f>
        <v>0.036789912874797236</v>
      </c>
      <c r="E36" s="138">
        <f t="shared" si="31"/>
        <v>1.8863191692168764</v>
      </c>
      <c r="F36" s="138">
        <f t="shared" si="31"/>
        <v>77.49209853007576</v>
      </c>
      <c r="G36" s="138">
        <f t="shared" si="31"/>
        <v>17.571364069633272</v>
      </c>
      <c r="H36" s="138">
        <f t="shared" si="31"/>
        <v>2.5920165889061693</v>
      </c>
      <c r="I36" s="138">
        <f t="shared" si="31"/>
        <v>0.421411729293132</v>
      </c>
      <c r="J36" s="139">
        <f t="shared" si="31"/>
        <v>100</v>
      </c>
      <c r="K36" s="137">
        <f aca="true" t="shared" si="32" ref="K36:Q36">K17/$Q17*100</f>
        <v>0.026249934375164062</v>
      </c>
      <c r="L36" s="138">
        <f t="shared" si="32"/>
        <v>1.799870500323749</v>
      </c>
      <c r="M36" s="138">
        <f t="shared" si="32"/>
        <v>84.1931645170887</v>
      </c>
      <c r="N36" s="138">
        <f t="shared" si="32"/>
        <v>12.415343961640096</v>
      </c>
      <c r="O36" s="138">
        <f t="shared" si="32"/>
        <v>1.3098717253206866</v>
      </c>
      <c r="P36" s="138">
        <f t="shared" si="32"/>
        <v>0.2554993612515969</v>
      </c>
      <c r="Q36" s="139">
        <f t="shared" si="32"/>
        <v>100</v>
      </c>
      <c r="R36" s="140">
        <f aca="true" t="shared" si="33" ref="R36:X36">R17/$X17*100</f>
        <v>0.0316396162200065</v>
      </c>
      <c r="S36" s="138">
        <f t="shared" si="33"/>
        <v>1.844076550768757</v>
      </c>
      <c r="T36" s="138">
        <f t="shared" si="33"/>
        <v>80.76653383728686</v>
      </c>
      <c r="U36" s="138">
        <f t="shared" si="33"/>
        <v>15.051906073096063</v>
      </c>
      <c r="V36" s="138">
        <f t="shared" si="33"/>
        <v>1.965504267072566</v>
      </c>
      <c r="W36" s="138">
        <f t="shared" si="33"/>
        <v>0.3403396555557456</v>
      </c>
      <c r="X36" s="141">
        <f t="shared" si="33"/>
        <v>100</v>
      </c>
    </row>
    <row r="37" spans="1:24" s="2" customFormat="1" ht="14.25">
      <c r="A37" s="99"/>
      <c r="B37" s="99"/>
      <c r="C37" s="104" t="s">
        <v>0</v>
      </c>
      <c r="D37" s="142">
        <f aca="true" t="shared" si="34" ref="D37:J37">D18/$J18*100</f>
        <v>0.02880212937121972</v>
      </c>
      <c r="E37" s="143">
        <f t="shared" si="34"/>
        <v>1.3591625532591098</v>
      </c>
      <c r="F37" s="143">
        <f t="shared" si="34"/>
        <v>67.23807442867499</v>
      </c>
      <c r="G37" s="143">
        <f t="shared" si="34"/>
        <v>24.552325523652506</v>
      </c>
      <c r="H37" s="143">
        <f t="shared" si="34"/>
        <v>5.5215668358377945</v>
      </c>
      <c r="I37" s="143">
        <f t="shared" si="34"/>
        <v>1.3000685292043659</v>
      </c>
      <c r="J37" s="144">
        <f t="shared" si="34"/>
        <v>100</v>
      </c>
      <c r="K37" s="142">
        <f aca="true" t="shared" si="35" ref="K37:Q37">K18/$Q18*100</f>
        <v>0.01839155623218318</v>
      </c>
      <c r="L37" s="143">
        <f t="shared" si="35"/>
        <v>1.3047787393609955</v>
      </c>
      <c r="M37" s="143">
        <f t="shared" si="35"/>
        <v>73.60709505369313</v>
      </c>
      <c r="N37" s="143">
        <f t="shared" si="35"/>
        <v>20.34872434122467</v>
      </c>
      <c r="O37" s="143">
        <f t="shared" si="35"/>
        <v>3.8560962900144067</v>
      </c>
      <c r="P37" s="143">
        <f t="shared" si="35"/>
        <v>0.8649140194746145</v>
      </c>
      <c r="Q37" s="144">
        <f t="shared" si="35"/>
        <v>100</v>
      </c>
      <c r="R37" s="145">
        <f aca="true" t="shared" si="36" ref="R37:X37">R18/$X18*100</f>
        <v>0.023670665498242326</v>
      </c>
      <c r="S37" s="143">
        <f t="shared" si="36"/>
        <v>1.3323562888425549</v>
      </c>
      <c r="T37" s="143">
        <f t="shared" si="36"/>
        <v>70.37742120690176</v>
      </c>
      <c r="U37" s="143">
        <f t="shared" si="36"/>
        <v>22.48033320238923</v>
      </c>
      <c r="V37" s="143">
        <f t="shared" si="36"/>
        <v>4.700641626124356</v>
      </c>
      <c r="W37" s="143">
        <f t="shared" si="36"/>
        <v>1.0855770102438582</v>
      </c>
      <c r="X37" s="146">
        <f t="shared" si="36"/>
        <v>100</v>
      </c>
    </row>
    <row r="40" ht="14.25">
      <c r="X40"/>
    </row>
  </sheetData>
  <sheetProtection/>
  <mergeCells count="26">
    <mergeCell ref="A3:X3"/>
    <mergeCell ref="A22:X22"/>
    <mergeCell ref="A26:C26"/>
    <mergeCell ref="A2:X2"/>
    <mergeCell ref="A5:X5"/>
    <mergeCell ref="A21:X21"/>
    <mergeCell ref="A24:X24"/>
    <mergeCell ref="A7:C7"/>
    <mergeCell ref="G8:I8"/>
    <mergeCell ref="R7:X7"/>
    <mergeCell ref="R8:S8"/>
    <mergeCell ref="U8:W8"/>
    <mergeCell ref="D8:E8"/>
    <mergeCell ref="D7:J7"/>
    <mergeCell ref="K8:L8"/>
    <mergeCell ref="K7:Q7"/>
    <mergeCell ref="N8:P8"/>
    <mergeCell ref="R26:X26"/>
    <mergeCell ref="R27:S27"/>
    <mergeCell ref="D26:J26"/>
    <mergeCell ref="D27:E27"/>
    <mergeCell ref="G27:I27"/>
    <mergeCell ref="U27:W27"/>
    <mergeCell ref="K26:Q26"/>
    <mergeCell ref="K27:L27"/>
    <mergeCell ref="N27:P27"/>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61"/>
  <sheetViews>
    <sheetView zoomScalePageLayoutView="0" workbookViewId="0" topLeftCell="A1">
      <selection activeCell="A40" sqref="A40"/>
    </sheetView>
  </sheetViews>
  <sheetFormatPr defaultColWidth="9.140625" defaultRowHeight="15"/>
  <cols>
    <col min="1" max="1" width="13.7109375" style="2" customWidth="1"/>
    <col min="2" max="2" width="14.7109375" style="0" customWidth="1"/>
    <col min="3" max="3" width="13.71093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4.25">
      <c r="A1" s="1" t="s">
        <v>82</v>
      </c>
      <c r="J1" s="2"/>
    </row>
    <row r="2" spans="1:24" ht="14.25">
      <c r="A2" s="203" t="s">
        <v>25</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9" customFormat="1" ht="14.25">
      <c r="A3" s="207" t="s">
        <v>89</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21" t="s">
        <v>94</v>
      </c>
      <c r="B5" s="221"/>
      <c r="C5" s="221"/>
      <c r="D5" s="221"/>
      <c r="E5" s="221"/>
      <c r="F5" s="221"/>
      <c r="G5" s="221"/>
      <c r="H5" s="221"/>
      <c r="I5" s="221"/>
      <c r="J5" s="221"/>
      <c r="K5" s="221"/>
      <c r="L5" s="221"/>
      <c r="M5" s="221"/>
      <c r="N5" s="221"/>
      <c r="O5" s="221"/>
      <c r="P5" s="221"/>
      <c r="Q5" s="221"/>
      <c r="R5" s="221"/>
      <c r="S5" s="221"/>
      <c r="T5" s="221"/>
      <c r="U5" s="221"/>
      <c r="V5" s="221"/>
      <c r="W5" s="221"/>
      <c r="X5" s="221"/>
    </row>
    <row r="6" ht="6.75" customHeight="1" thickBot="1"/>
    <row r="7" spans="1:24" s="33" customFormat="1" ht="15" thickTop="1">
      <c r="A7" s="214" t="s">
        <v>49</v>
      </c>
      <c r="B7" s="214"/>
      <c r="C7" s="218"/>
      <c r="D7" s="222" t="s">
        <v>43</v>
      </c>
      <c r="E7" s="223"/>
      <c r="F7" s="223"/>
      <c r="G7" s="223"/>
      <c r="H7" s="223"/>
      <c r="I7" s="223"/>
      <c r="J7" s="224"/>
      <c r="K7" s="222" t="s">
        <v>42</v>
      </c>
      <c r="L7" s="223"/>
      <c r="M7" s="223"/>
      <c r="N7" s="223"/>
      <c r="O7" s="223"/>
      <c r="P7" s="223"/>
      <c r="Q7" s="224"/>
      <c r="R7" s="223" t="s">
        <v>0</v>
      </c>
      <c r="S7" s="223"/>
      <c r="T7" s="223"/>
      <c r="U7" s="223"/>
      <c r="V7" s="223"/>
      <c r="W7" s="223"/>
      <c r="X7" s="223"/>
    </row>
    <row r="8" spans="1:24" ht="42" customHeight="1">
      <c r="A8" s="101" t="s">
        <v>40</v>
      </c>
      <c r="B8" s="60" t="s">
        <v>68</v>
      </c>
      <c r="C8" s="107" t="s">
        <v>39</v>
      </c>
      <c r="D8" s="219" t="s">
        <v>46</v>
      </c>
      <c r="E8" s="216"/>
      <c r="F8" s="91" t="s">
        <v>45</v>
      </c>
      <c r="G8" s="220" t="s">
        <v>44</v>
      </c>
      <c r="H8" s="215"/>
      <c r="I8" s="216"/>
      <c r="J8" s="124" t="s">
        <v>0</v>
      </c>
      <c r="K8" s="219" t="s">
        <v>46</v>
      </c>
      <c r="L8" s="216"/>
      <c r="M8" s="91" t="s">
        <v>45</v>
      </c>
      <c r="N8" s="220" t="s">
        <v>44</v>
      </c>
      <c r="O8" s="215"/>
      <c r="P8" s="216"/>
      <c r="Q8" s="124" t="s">
        <v>0</v>
      </c>
      <c r="R8" s="215" t="s">
        <v>46</v>
      </c>
      <c r="S8" s="216"/>
      <c r="T8" s="62" t="s">
        <v>45</v>
      </c>
      <c r="U8" s="220" t="s">
        <v>44</v>
      </c>
      <c r="V8" s="215"/>
      <c r="W8" s="216"/>
      <c r="X8" s="118" t="s">
        <v>0</v>
      </c>
    </row>
    <row r="9" spans="1:24" s="37" customFormat="1" ht="14.25">
      <c r="A9" s="112"/>
      <c r="B9" s="77"/>
      <c r="C9" s="129" t="s">
        <v>50</v>
      </c>
      <c r="D9" s="123" t="s">
        <v>51</v>
      </c>
      <c r="E9" s="61">
        <v>1</v>
      </c>
      <c r="F9" s="61">
        <v>0</v>
      </c>
      <c r="G9" s="61">
        <v>1</v>
      </c>
      <c r="H9" s="61">
        <v>2</v>
      </c>
      <c r="I9" s="61" t="s">
        <v>17</v>
      </c>
      <c r="J9" s="124"/>
      <c r="K9" s="123" t="s">
        <v>51</v>
      </c>
      <c r="L9" s="61">
        <v>1</v>
      </c>
      <c r="M9" s="61">
        <v>0</v>
      </c>
      <c r="N9" s="61">
        <v>1</v>
      </c>
      <c r="O9" s="61">
        <v>2</v>
      </c>
      <c r="P9" s="61" t="s">
        <v>17</v>
      </c>
      <c r="Q9" s="124"/>
      <c r="R9" s="115" t="s">
        <v>51</v>
      </c>
      <c r="S9" s="61">
        <v>1</v>
      </c>
      <c r="T9" s="61">
        <v>0</v>
      </c>
      <c r="U9" s="61">
        <v>1</v>
      </c>
      <c r="V9" s="61">
        <v>2</v>
      </c>
      <c r="W9" s="61" t="s">
        <v>17</v>
      </c>
      <c r="X9" s="118"/>
    </row>
    <row r="10" spans="1:24" ht="14.25">
      <c r="A10" s="102" t="s">
        <v>70</v>
      </c>
      <c r="B10" s="98" t="s">
        <v>70</v>
      </c>
      <c r="C10" s="130" t="s">
        <v>70</v>
      </c>
      <c r="D10" s="125">
        <v>0</v>
      </c>
      <c r="E10" s="116">
        <v>29</v>
      </c>
      <c r="F10" s="116">
        <v>5914</v>
      </c>
      <c r="G10" s="116">
        <v>6079</v>
      </c>
      <c r="H10" s="116">
        <v>2009</v>
      </c>
      <c r="I10" s="116">
        <v>403</v>
      </c>
      <c r="J10" s="126">
        <v>14434</v>
      </c>
      <c r="K10" s="125">
        <v>0</v>
      </c>
      <c r="L10" s="116">
        <v>7</v>
      </c>
      <c r="M10" s="116">
        <v>1273</v>
      </c>
      <c r="N10" s="116">
        <v>2382</v>
      </c>
      <c r="O10" s="116">
        <v>1198</v>
      </c>
      <c r="P10" s="116">
        <v>508</v>
      </c>
      <c r="Q10" s="126">
        <v>5368</v>
      </c>
      <c r="R10" s="121">
        <f>SUM(K10,D10)</f>
        <v>0</v>
      </c>
      <c r="S10" s="121">
        <f aca="true" t="shared" si="0" ref="S10:X10">SUM(L10,E10)</f>
        <v>36</v>
      </c>
      <c r="T10" s="121">
        <f t="shared" si="0"/>
        <v>7187</v>
      </c>
      <c r="U10" s="121">
        <f t="shared" si="0"/>
        <v>8461</v>
      </c>
      <c r="V10" s="121">
        <f t="shared" si="0"/>
        <v>3207</v>
      </c>
      <c r="W10" s="121">
        <f t="shared" si="0"/>
        <v>911</v>
      </c>
      <c r="X10" s="119">
        <f t="shared" si="0"/>
        <v>19802</v>
      </c>
    </row>
    <row r="11" spans="1:24" ht="14.25">
      <c r="A11" s="102" t="s">
        <v>70</v>
      </c>
      <c r="B11" s="98" t="s">
        <v>70</v>
      </c>
      <c r="C11" s="130" t="s">
        <v>69</v>
      </c>
      <c r="D11" s="125">
        <v>0</v>
      </c>
      <c r="E11" s="116">
        <v>13</v>
      </c>
      <c r="F11" s="116">
        <v>2539</v>
      </c>
      <c r="G11" s="116">
        <v>2291</v>
      </c>
      <c r="H11" s="116">
        <v>743</v>
      </c>
      <c r="I11" s="116">
        <v>192</v>
      </c>
      <c r="J11" s="126">
        <v>5778</v>
      </c>
      <c r="K11" s="125">
        <v>0</v>
      </c>
      <c r="L11" s="116">
        <v>4</v>
      </c>
      <c r="M11" s="116">
        <v>742</v>
      </c>
      <c r="N11" s="116">
        <v>1563</v>
      </c>
      <c r="O11" s="116">
        <v>831</v>
      </c>
      <c r="P11" s="116">
        <v>337</v>
      </c>
      <c r="Q11" s="126">
        <v>3477</v>
      </c>
      <c r="R11" s="121">
        <f aca="true" t="shared" si="1" ref="R11:R18">SUM(K11,D11)</f>
        <v>0</v>
      </c>
      <c r="S11" s="121">
        <f aca="true" t="shared" si="2" ref="S11:S18">SUM(L11,E11)</f>
        <v>17</v>
      </c>
      <c r="T11" s="121">
        <f aca="true" t="shared" si="3" ref="T11:T18">SUM(M11,F11)</f>
        <v>3281</v>
      </c>
      <c r="U11" s="121">
        <f aca="true" t="shared" si="4" ref="U11:U18">SUM(N11,G11)</f>
        <v>3854</v>
      </c>
      <c r="V11" s="121">
        <f aca="true" t="shared" si="5" ref="V11:V18">SUM(O11,H11)</f>
        <v>1574</v>
      </c>
      <c r="W11" s="121">
        <f aca="true" t="shared" si="6" ref="W11:W18">SUM(P11,I11)</f>
        <v>529</v>
      </c>
      <c r="X11" s="119">
        <f aca="true" t="shared" si="7" ref="X11:X18">SUM(Q11,J11)</f>
        <v>9255</v>
      </c>
    </row>
    <row r="12" spans="1:24" ht="14.25">
      <c r="A12" s="102" t="s">
        <v>70</v>
      </c>
      <c r="B12" s="98" t="s">
        <v>69</v>
      </c>
      <c r="C12" s="130" t="s">
        <v>70</v>
      </c>
      <c r="D12" s="125">
        <v>0</v>
      </c>
      <c r="E12" s="116">
        <v>51</v>
      </c>
      <c r="F12" s="116">
        <v>3883</v>
      </c>
      <c r="G12" s="116">
        <v>2724</v>
      </c>
      <c r="H12" s="116">
        <v>826</v>
      </c>
      <c r="I12" s="116">
        <v>160</v>
      </c>
      <c r="J12" s="126">
        <v>7644</v>
      </c>
      <c r="K12" s="125">
        <v>0</v>
      </c>
      <c r="L12" s="116">
        <v>9</v>
      </c>
      <c r="M12" s="116">
        <v>667</v>
      </c>
      <c r="N12" s="116">
        <v>1002</v>
      </c>
      <c r="O12" s="116">
        <v>544</v>
      </c>
      <c r="P12" s="116">
        <v>210</v>
      </c>
      <c r="Q12" s="126">
        <v>2432</v>
      </c>
      <c r="R12" s="121">
        <f t="shared" si="1"/>
        <v>0</v>
      </c>
      <c r="S12" s="121">
        <f t="shared" si="2"/>
        <v>60</v>
      </c>
      <c r="T12" s="121">
        <f t="shared" si="3"/>
        <v>4550</v>
      </c>
      <c r="U12" s="121">
        <f t="shared" si="4"/>
        <v>3726</v>
      </c>
      <c r="V12" s="121">
        <f t="shared" si="5"/>
        <v>1370</v>
      </c>
      <c r="W12" s="121">
        <f t="shared" si="6"/>
        <v>370</v>
      </c>
      <c r="X12" s="119">
        <f t="shared" si="7"/>
        <v>10076</v>
      </c>
    </row>
    <row r="13" spans="1:24" ht="14.25">
      <c r="A13" s="102" t="s">
        <v>69</v>
      </c>
      <c r="B13" s="98" t="s">
        <v>70</v>
      </c>
      <c r="C13" s="130" t="s">
        <v>70</v>
      </c>
      <c r="D13" s="125">
        <v>3</v>
      </c>
      <c r="E13" s="116">
        <v>71</v>
      </c>
      <c r="F13" s="116">
        <v>13222</v>
      </c>
      <c r="G13" s="116">
        <v>9821</v>
      </c>
      <c r="H13" s="116">
        <v>1997</v>
      </c>
      <c r="I13" s="116">
        <v>388</v>
      </c>
      <c r="J13" s="126">
        <v>25502</v>
      </c>
      <c r="K13" s="125">
        <v>0</v>
      </c>
      <c r="L13" s="116">
        <v>6</v>
      </c>
      <c r="M13" s="116">
        <v>762</v>
      </c>
      <c r="N13" s="116">
        <v>782</v>
      </c>
      <c r="O13" s="116">
        <v>278</v>
      </c>
      <c r="P13" s="116">
        <v>95</v>
      </c>
      <c r="Q13" s="126">
        <v>1923</v>
      </c>
      <c r="R13" s="121">
        <f t="shared" si="1"/>
        <v>3</v>
      </c>
      <c r="S13" s="121">
        <f t="shared" si="2"/>
        <v>77</v>
      </c>
      <c r="T13" s="121">
        <f t="shared" si="3"/>
        <v>13984</v>
      </c>
      <c r="U13" s="121">
        <f t="shared" si="4"/>
        <v>10603</v>
      </c>
      <c r="V13" s="121">
        <f t="shared" si="5"/>
        <v>2275</v>
      </c>
      <c r="W13" s="121">
        <f t="shared" si="6"/>
        <v>483</v>
      </c>
      <c r="X13" s="119">
        <f t="shared" si="7"/>
        <v>27425</v>
      </c>
    </row>
    <row r="14" spans="1:24" ht="14.25">
      <c r="A14" s="102" t="s">
        <v>70</v>
      </c>
      <c r="B14" s="98" t="s">
        <v>69</v>
      </c>
      <c r="C14" s="130" t="s">
        <v>69</v>
      </c>
      <c r="D14" s="125">
        <v>3</v>
      </c>
      <c r="E14" s="116">
        <v>192</v>
      </c>
      <c r="F14" s="116">
        <v>7862</v>
      </c>
      <c r="G14" s="116">
        <v>2721</v>
      </c>
      <c r="H14" s="116">
        <v>604</v>
      </c>
      <c r="I14" s="116">
        <v>152</v>
      </c>
      <c r="J14" s="126">
        <v>11534</v>
      </c>
      <c r="K14" s="125">
        <v>2</v>
      </c>
      <c r="L14" s="116">
        <v>28</v>
      </c>
      <c r="M14" s="116">
        <v>1061</v>
      </c>
      <c r="N14" s="116">
        <v>1430</v>
      </c>
      <c r="O14" s="116">
        <v>735</v>
      </c>
      <c r="P14" s="116">
        <v>251</v>
      </c>
      <c r="Q14" s="126">
        <v>3507</v>
      </c>
      <c r="R14" s="121">
        <f t="shared" si="1"/>
        <v>5</v>
      </c>
      <c r="S14" s="121">
        <f t="shared" si="2"/>
        <v>220</v>
      </c>
      <c r="T14" s="121">
        <f t="shared" si="3"/>
        <v>8923</v>
      </c>
      <c r="U14" s="121">
        <f t="shared" si="4"/>
        <v>4151</v>
      </c>
      <c r="V14" s="121">
        <f t="shared" si="5"/>
        <v>1339</v>
      </c>
      <c r="W14" s="121">
        <f t="shared" si="6"/>
        <v>403</v>
      </c>
      <c r="X14" s="119">
        <f t="shared" si="7"/>
        <v>15041</v>
      </c>
    </row>
    <row r="15" spans="1:24" ht="14.25">
      <c r="A15" s="102" t="s">
        <v>69</v>
      </c>
      <c r="B15" s="98" t="s">
        <v>70</v>
      </c>
      <c r="C15" s="130" t="s">
        <v>69</v>
      </c>
      <c r="D15" s="125">
        <v>0</v>
      </c>
      <c r="E15" s="116">
        <v>81</v>
      </c>
      <c r="F15" s="116">
        <v>16978</v>
      </c>
      <c r="G15" s="116">
        <v>9088</v>
      </c>
      <c r="H15" s="116">
        <v>1749</v>
      </c>
      <c r="I15" s="116">
        <v>339</v>
      </c>
      <c r="J15" s="126">
        <v>28235</v>
      </c>
      <c r="K15" s="125">
        <v>0</v>
      </c>
      <c r="L15" s="116">
        <v>7</v>
      </c>
      <c r="M15" s="116">
        <v>1060</v>
      </c>
      <c r="N15" s="116">
        <v>1072</v>
      </c>
      <c r="O15" s="116">
        <v>331</v>
      </c>
      <c r="P15" s="116">
        <v>83</v>
      </c>
      <c r="Q15" s="126">
        <v>2553</v>
      </c>
      <c r="R15" s="121">
        <f t="shared" si="1"/>
        <v>0</v>
      </c>
      <c r="S15" s="121">
        <f t="shared" si="2"/>
        <v>88</v>
      </c>
      <c r="T15" s="121">
        <f t="shared" si="3"/>
        <v>18038</v>
      </c>
      <c r="U15" s="121">
        <f t="shared" si="4"/>
        <v>10160</v>
      </c>
      <c r="V15" s="121">
        <f t="shared" si="5"/>
        <v>2080</v>
      </c>
      <c r="W15" s="121">
        <f t="shared" si="6"/>
        <v>422</v>
      </c>
      <c r="X15" s="119">
        <f t="shared" si="7"/>
        <v>30788</v>
      </c>
    </row>
    <row r="16" spans="1:24" ht="14.25">
      <c r="A16" s="102" t="s">
        <v>69</v>
      </c>
      <c r="B16" s="98" t="s">
        <v>69</v>
      </c>
      <c r="C16" s="130" t="s">
        <v>70</v>
      </c>
      <c r="D16" s="125">
        <v>12</v>
      </c>
      <c r="E16" s="116">
        <v>467</v>
      </c>
      <c r="F16" s="116">
        <v>33738</v>
      </c>
      <c r="G16" s="116">
        <v>12381</v>
      </c>
      <c r="H16" s="116">
        <v>2044</v>
      </c>
      <c r="I16" s="116">
        <v>338</v>
      </c>
      <c r="J16" s="126">
        <v>48980</v>
      </c>
      <c r="K16" s="125">
        <v>0</v>
      </c>
      <c r="L16" s="116">
        <v>13</v>
      </c>
      <c r="M16" s="116">
        <v>879</v>
      </c>
      <c r="N16" s="116">
        <v>733</v>
      </c>
      <c r="O16" s="116">
        <v>181</v>
      </c>
      <c r="P16" s="116">
        <v>59</v>
      </c>
      <c r="Q16" s="126">
        <v>1865</v>
      </c>
      <c r="R16" s="121">
        <f t="shared" si="1"/>
        <v>12</v>
      </c>
      <c r="S16" s="121">
        <f t="shared" si="2"/>
        <v>480</v>
      </c>
      <c r="T16" s="121">
        <f t="shared" si="3"/>
        <v>34617</v>
      </c>
      <c r="U16" s="121">
        <f t="shared" si="4"/>
        <v>13114</v>
      </c>
      <c r="V16" s="121">
        <f t="shared" si="5"/>
        <v>2225</v>
      </c>
      <c r="W16" s="121">
        <f t="shared" si="6"/>
        <v>397</v>
      </c>
      <c r="X16" s="119">
        <f t="shared" si="7"/>
        <v>50845</v>
      </c>
    </row>
    <row r="17" spans="1:24" ht="14.25">
      <c r="A17" s="102" t="s">
        <v>69</v>
      </c>
      <c r="B17" s="98" t="s">
        <v>69</v>
      </c>
      <c r="C17" s="130" t="s">
        <v>69</v>
      </c>
      <c r="D17" s="125">
        <v>72</v>
      </c>
      <c r="E17" s="116">
        <v>4229</v>
      </c>
      <c r="F17" s="116">
        <v>185209</v>
      </c>
      <c r="G17" s="116">
        <v>32876</v>
      </c>
      <c r="H17" s="116">
        <v>4040</v>
      </c>
      <c r="I17" s="116">
        <v>667</v>
      </c>
      <c r="J17" s="126">
        <v>227093</v>
      </c>
      <c r="K17" s="125">
        <v>2</v>
      </c>
      <c r="L17" s="116">
        <v>84</v>
      </c>
      <c r="M17" s="116">
        <v>3691</v>
      </c>
      <c r="N17" s="116">
        <v>2328</v>
      </c>
      <c r="O17" s="116">
        <v>557</v>
      </c>
      <c r="P17" s="116">
        <v>129</v>
      </c>
      <c r="Q17" s="126">
        <v>6791</v>
      </c>
      <c r="R17" s="121">
        <f t="shared" si="1"/>
        <v>74</v>
      </c>
      <c r="S17" s="121">
        <f t="shared" si="2"/>
        <v>4313</v>
      </c>
      <c r="T17" s="121">
        <f t="shared" si="3"/>
        <v>188900</v>
      </c>
      <c r="U17" s="121">
        <f t="shared" si="4"/>
        <v>35204</v>
      </c>
      <c r="V17" s="121">
        <f t="shared" si="5"/>
        <v>4597</v>
      </c>
      <c r="W17" s="121">
        <f t="shared" si="6"/>
        <v>796</v>
      </c>
      <c r="X17" s="119">
        <f t="shared" si="7"/>
        <v>233884</v>
      </c>
    </row>
    <row r="18" spans="1:24" s="34" customFormat="1" ht="14.25">
      <c r="A18" s="99"/>
      <c r="B18" s="99"/>
      <c r="C18" s="131" t="s">
        <v>0</v>
      </c>
      <c r="D18" s="127">
        <f>SUM(D10:D17)</f>
        <v>90</v>
      </c>
      <c r="E18" s="117">
        <f aca="true" t="shared" si="8" ref="E18:J18">SUM(E10:E17)</f>
        <v>5133</v>
      </c>
      <c r="F18" s="117">
        <f t="shared" si="8"/>
        <v>269345</v>
      </c>
      <c r="G18" s="117">
        <f t="shared" si="8"/>
        <v>77981</v>
      </c>
      <c r="H18" s="117">
        <f t="shared" si="8"/>
        <v>14012</v>
      </c>
      <c r="I18" s="117">
        <f t="shared" si="8"/>
        <v>2639</v>
      </c>
      <c r="J18" s="128">
        <f t="shared" si="8"/>
        <v>369200</v>
      </c>
      <c r="K18" s="127">
        <f>SUM(K10:K17)</f>
        <v>4</v>
      </c>
      <c r="L18" s="117">
        <f aca="true" t="shared" si="9" ref="L18:Q18">SUM(L10:L17)</f>
        <v>158</v>
      </c>
      <c r="M18" s="117">
        <f t="shared" si="9"/>
        <v>10135</v>
      </c>
      <c r="N18" s="117">
        <f t="shared" si="9"/>
        <v>11292</v>
      </c>
      <c r="O18" s="117">
        <f t="shared" si="9"/>
        <v>4655</v>
      </c>
      <c r="P18" s="117">
        <f t="shared" si="9"/>
        <v>1672</v>
      </c>
      <c r="Q18" s="128">
        <f t="shared" si="9"/>
        <v>27916</v>
      </c>
      <c r="R18" s="122">
        <f t="shared" si="1"/>
        <v>94</v>
      </c>
      <c r="S18" s="122">
        <f t="shared" si="2"/>
        <v>5291</v>
      </c>
      <c r="T18" s="122">
        <f t="shared" si="3"/>
        <v>279480</v>
      </c>
      <c r="U18" s="122">
        <f t="shared" si="4"/>
        <v>89273</v>
      </c>
      <c r="V18" s="122">
        <f t="shared" si="5"/>
        <v>18667</v>
      </c>
      <c r="W18" s="122">
        <f t="shared" si="6"/>
        <v>4311</v>
      </c>
      <c r="X18" s="120">
        <f t="shared" si="7"/>
        <v>397116</v>
      </c>
    </row>
    <row r="19" spans="2:24" ht="14.25">
      <c r="B19" s="2"/>
      <c r="C19" s="2"/>
      <c r="D19" s="51"/>
      <c r="E19" s="51"/>
      <c r="F19" s="51"/>
      <c r="G19" s="2"/>
      <c r="H19" s="51"/>
      <c r="I19" s="51"/>
      <c r="J19" s="2"/>
      <c r="L19" s="2"/>
      <c r="M19" s="51"/>
      <c r="N19" s="51"/>
      <c r="O19" s="2"/>
      <c r="P19" s="51"/>
      <c r="Q19" s="51"/>
      <c r="R19" s="2"/>
      <c r="S19" s="2"/>
      <c r="T19" s="2"/>
      <c r="U19" s="51"/>
      <c r="V19" s="51"/>
      <c r="W19" s="51"/>
      <c r="X19" s="51"/>
    </row>
    <row r="20" spans="2:23" ht="14.25">
      <c r="B20" s="2"/>
      <c r="C20" s="51"/>
      <c r="D20" s="51"/>
      <c r="E20" s="51"/>
      <c r="F20" s="51"/>
      <c r="G20" s="51"/>
      <c r="H20" s="51"/>
      <c r="I20" s="2"/>
      <c r="J20" s="2"/>
      <c r="K20" s="2"/>
      <c r="L20" s="51"/>
      <c r="M20" s="51"/>
      <c r="N20" s="2"/>
      <c r="O20" s="51"/>
      <c r="P20" s="51"/>
      <c r="Q20" s="2"/>
      <c r="R20" s="2"/>
      <c r="S20" s="2"/>
      <c r="T20" s="51"/>
      <c r="U20" s="51"/>
      <c r="V20" s="51"/>
      <c r="W20" s="51"/>
    </row>
    <row r="21" spans="1:24" ht="14.25">
      <c r="A21" s="203" t="s">
        <v>25</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9" customFormat="1" ht="14.25">
      <c r="A22" s="207" t="s">
        <v>89</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21" t="s">
        <v>95</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ht="6.75" customHeight="1" thickBot="1"/>
    <row r="26" spans="1:24" ht="15" thickTop="1">
      <c r="A26" s="214" t="s">
        <v>49</v>
      </c>
      <c r="B26" s="214"/>
      <c r="C26" s="218"/>
      <c r="D26" s="222" t="s">
        <v>43</v>
      </c>
      <c r="E26" s="223"/>
      <c r="F26" s="223"/>
      <c r="G26" s="223"/>
      <c r="H26" s="223"/>
      <c r="I26" s="223"/>
      <c r="J26" s="224"/>
      <c r="K26" s="222" t="s">
        <v>42</v>
      </c>
      <c r="L26" s="223"/>
      <c r="M26" s="223"/>
      <c r="N26" s="223"/>
      <c r="O26" s="223"/>
      <c r="P26" s="223"/>
      <c r="Q26" s="224"/>
      <c r="R26" s="223" t="s">
        <v>0</v>
      </c>
      <c r="S26" s="223"/>
      <c r="T26" s="223"/>
      <c r="U26" s="223"/>
      <c r="V26" s="223"/>
      <c r="W26" s="223"/>
      <c r="X26" s="223"/>
    </row>
    <row r="27" spans="1:24" ht="42.75">
      <c r="A27" s="101" t="s">
        <v>40</v>
      </c>
      <c r="B27" s="60" t="s">
        <v>68</v>
      </c>
      <c r="C27" s="107" t="s">
        <v>39</v>
      </c>
      <c r="D27" s="219" t="s">
        <v>46</v>
      </c>
      <c r="E27" s="216"/>
      <c r="F27" s="91" t="s">
        <v>45</v>
      </c>
      <c r="G27" s="220" t="s">
        <v>44</v>
      </c>
      <c r="H27" s="215"/>
      <c r="I27" s="216"/>
      <c r="J27" s="124" t="s">
        <v>0</v>
      </c>
      <c r="K27" s="219" t="s">
        <v>46</v>
      </c>
      <c r="L27" s="216"/>
      <c r="M27" s="91" t="s">
        <v>45</v>
      </c>
      <c r="N27" s="220" t="s">
        <v>44</v>
      </c>
      <c r="O27" s="215"/>
      <c r="P27" s="216"/>
      <c r="Q27" s="124" t="s">
        <v>0</v>
      </c>
      <c r="R27" s="215" t="s">
        <v>46</v>
      </c>
      <c r="S27" s="216"/>
      <c r="T27" s="62" t="s">
        <v>45</v>
      </c>
      <c r="U27" s="220" t="s">
        <v>44</v>
      </c>
      <c r="V27" s="215"/>
      <c r="W27" s="216"/>
      <c r="X27" s="118" t="s">
        <v>0</v>
      </c>
    </row>
    <row r="28" spans="1:24" ht="14.25">
      <c r="A28" s="114"/>
      <c r="B28" s="77"/>
      <c r="C28" s="129" t="s">
        <v>50</v>
      </c>
      <c r="D28" s="123">
        <v>1</v>
      </c>
      <c r="E28" s="61">
        <v>2</v>
      </c>
      <c r="F28" s="61">
        <v>3</v>
      </c>
      <c r="G28" s="61">
        <v>4</v>
      </c>
      <c r="H28" s="61">
        <v>5</v>
      </c>
      <c r="I28" s="61">
        <v>6</v>
      </c>
      <c r="J28" s="124"/>
      <c r="K28" s="123">
        <v>1</v>
      </c>
      <c r="L28" s="61">
        <v>2</v>
      </c>
      <c r="M28" s="61">
        <v>3</v>
      </c>
      <c r="N28" s="61">
        <v>4</v>
      </c>
      <c r="O28" s="61">
        <v>5</v>
      </c>
      <c r="P28" s="61">
        <v>6</v>
      </c>
      <c r="Q28" s="124"/>
      <c r="R28" s="115">
        <v>1</v>
      </c>
      <c r="S28" s="61">
        <v>2</v>
      </c>
      <c r="T28" s="61">
        <v>3</v>
      </c>
      <c r="U28" s="61">
        <v>4</v>
      </c>
      <c r="V28" s="61">
        <v>5</v>
      </c>
      <c r="W28" s="61">
        <v>6</v>
      </c>
      <c r="X28" s="118"/>
    </row>
    <row r="29" spans="1:24" ht="14.25">
      <c r="A29" s="102" t="s">
        <v>70</v>
      </c>
      <c r="B29" s="98" t="s">
        <v>70</v>
      </c>
      <c r="C29" s="130" t="s">
        <v>70</v>
      </c>
      <c r="D29" s="137">
        <f aca="true" t="shared" si="10" ref="D29:J29">D10/$J10*100</f>
        <v>0</v>
      </c>
      <c r="E29" s="138">
        <f t="shared" si="10"/>
        <v>0.2009145074130525</v>
      </c>
      <c r="F29" s="138">
        <f t="shared" si="10"/>
        <v>40.97270333933768</v>
      </c>
      <c r="G29" s="138">
        <f t="shared" si="10"/>
        <v>42.11583760565332</v>
      </c>
      <c r="H29" s="138">
        <f t="shared" si="10"/>
        <v>13.918525703200777</v>
      </c>
      <c r="I29" s="138">
        <f t="shared" si="10"/>
        <v>2.792018844395178</v>
      </c>
      <c r="J29" s="139">
        <f t="shared" si="10"/>
        <v>100</v>
      </c>
      <c r="K29" s="137">
        <f aca="true" t="shared" si="11" ref="K29:Q29">K10/$Q10*100</f>
        <v>0</v>
      </c>
      <c r="L29" s="138">
        <f t="shared" si="11"/>
        <v>0.13040238450074518</v>
      </c>
      <c r="M29" s="138">
        <f t="shared" si="11"/>
        <v>23.714605067064085</v>
      </c>
      <c r="N29" s="138">
        <f t="shared" si="11"/>
        <v>44.37406855439642</v>
      </c>
      <c r="O29" s="138">
        <f t="shared" si="11"/>
        <v>22.317436661698956</v>
      </c>
      <c r="P29" s="138">
        <f t="shared" si="11"/>
        <v>9.463487332339792</v>
      </c>
      <c r="Q29" s="139">
        <f t="shared" si="11"/>
        <v>100</v>
      </c>
      <c r="R29" s="140">
        <f aca="true" t="shared" si="12" ref="R29:X29">R10/$X10*100</f>
        <v>0</v>
      </c>
      <c r="S29" s="138">
        <f t="shared" si="12"/>
        <v>0.18179981820018182</v>
      </c>
      <c r="T29" s="138">
        <f t="shared" si="12"/>
        <v>36.29431370568629</v>
      </c>
      <c r="U29" s="138">
        <f t="shared" si="12"/>
        <v>42.72800727199273</v>
      </c>
      <c r="V29" s="138">
        <f t="shared" si="12"/>
        <v>16.195333804666195</v>
      </c>
      <c r="W29" s="138">
        <f t="shared" si="12"/>
        <v>4.6005453994546</v>
      </c>
      <c r="X29" s="141">
        <f t="shared" si="12"/>
        <v>100</v>
      </c>
    </row>
    <row r="30" spans="1:24" ht="14.25">
      <c r="A30" s="102" t="s">
        <v>70</v>
      </c>
      <c r="B30" s="98" t="s">
        <v>70</v>
      </c>
      <c r="C30" s="130" t="s">
        <v>69</v>
      </c>
      <c r="D30" s="137">
        <f aca="true" t="shared" si="13" ref="D30:J30">D11/$J11*100</f>
        <v>0</v>
      </c>
      <c r="E30" s="138">
        <f t="shared" si="13"/>
        <v>0.2249913464866736</v>
      </c>
      <c r="F30" s="138">
        <f t="shared" si="13"/>
        <v>43.94254067151264</v>
      </c>
      <c r="G30" s="138">
        <f t="shared" si="13"/>
        <v>39.65039806161301</v>
      </c>
      <c r="H30" s="138">
        <f t="shared" si="13"/>
        <v>12.859120803046038</v>
      </c>
      <c r="I30" s="138">
        <f t="shared" si="13"/>
        <v>3.322949117341641</v>
      </c>
      <c r="J30" s="139">
        <f t="shared" si="13"/>
        <v>100</v>
      </c>
      <c r="K30" s="137">
        <f aca="true" t="shared" si="14" ref="K30:Q30">K11/$Q11*100</f>
        <v>0</v>
      </c>
      <c r="L30" s="138">
        <f t="shared" si="14"/>
        <v>0.11504170261719873</v>
      </c>
      <c r="M30" s="138">
        <f t="shared" si="14"/>
        <v>21.340235835490365</v>
      </c>
      <c r="N30" s="138">
        <f t="shared" si="14"/>
        <v>44.952545297670405</v>
      </c>
      <c r="O30" s="138">
        <f t="shared" si="14"/>
        <v>23.899913718723038</v>
      </c>
      <c r="P30" s="138">
        <f t="shared" si="14"/>
        <v>9.692263445498993</v>
      </c>
      <c r="Q30" s="139">
        <f t="shared" si="14"/>
        <v>100</v>
      </c>
      <c r="R30" s="140">
        <f aca="true" t="shared" si="15" ref="R30:X30">R11/$X11*100</f>
        <v>0</v>
      </c>
      <c r="S30" s="138">
        <f t="shared" si="15"/>
        <v>0.1836844948676391</v>
      </c>
      <c r="T30" s="138">
        <f t="shared" si="15"/>
        <v>35.451107509454346</v>
      </c>
      <c r="U30" s="138">
        <f t="shared" si="15"/>
        <v>41.64235548352242</v>
      </c>
      <c r="V30" s="138">
        <f t="shared" si="15"/>
        <v>17.007023230686116</v>
      </c>
      <c r="W30" s="138">
        <f t="shared" si="15"/>
        <v>5.715829281469476</v>
      </c>
      <c r="X30" s="141">
        <f t="shared" si="15"/>
        <v>100</v>
      </c>
    </row>
    <row r="31" spans="1:24" ht="14.25">
      <c r="A31" s="102" t="s">
        <v>70</v>
      </c>
      <c r="B31" s="98" t="s">
        <v>69</v>
      </c>
      <c r="C31" s="130" t="s">
        <v>70</v>
      </c>
      <c r="D31" s="137">
        <f aca="true" t="shared" si="16" ref="D31:J31">D12/$J12*100</f>
        <v>0</v>
      </c>
      <c r="E31" s="138">
        <f t="shared" si="16"/>
        <v>0.6671899529042387</v>
      </c>
      <c r="F31" s="138">
        <f t="shared" si="16"/>
        <v>50.79801151229722</v>
      </c>
      <c r="G31" s="138">
        <f t="shared" si="16"/>
        <v>35.63579277864992</v>
      </c>
      <c r="H31" s="138">
        <f t="shared" si="16"/>
        <v>10.805860805860807</v>
      </c>
      <c r="I31" s="138">
        <f t="shared" si="16"/>
        <v>2.0931449502878072</v>
      </c>
      <c r="J31" s="139">
        <f t="shared" si="16"/>
        <v>100</v>
      </c>
      <c r="K31" s="137">
        <f aca="true" t="shared" si="17" ref="K31:Q31">K12/$Q12*100</f>
        <v>0</v>
      </c>
      <c r="L31" s="138">
        <f t="shared" si="17"/>
        <v>0.3700657894736842</v>
      </c>
      <c r="M31" s="138">
        <f t="shared" si="17"/>
        <v>27.425986842105267</v>
      </c>
      <c r="N31" s="138">
        <f t="shared" si="17"/>
        <v>41.20065789473684</v>
      </c>
      <c r="O31" s="138">
        <f t="shared" si="17"/>
        <v>22.36842105263158</v>
      </c>
      <c r="P31" s="138">
        <f t="shared" si="17"/>
        <v>8.634868421052632</v>
      </c>
      <c r="Q31" s="139">
        <f t="shared" si="17"/>
        <v>100</v>
      </c>
      <c r="R31" s="140">
        <f aca="true" t="shared" si="18" ref="R31:X31">R12/$X12*100</f>
        <v>0</v>
      </c>
      <c r="S31" s="138">
        <f t="shared" si="18"/>
        <v>0.5954743946010321</v>
      </c>
      <c r="T31" s="138">
        <f t="shared" si="18"/>
        <v>45.15680825724494</v>
      </c>
      <c r="U31" s="138">
        <f t="shared" si="18"/>
        <v>36.97895990472409</v>
      </c>
      <c r="V31" s="138">
        <f t="shared" si="18"/>
        <v>13.596665343390235</v>
      </c>
      <c r="W31" s="138">
        <f t="shared" si="18"/>
        <v>3.6720921000396984</v>
      </c>
      <c r="X31" s="141">
        <f t="shared" si="18"/>
        <v>100</v>
      </c>
    </row>
    <row r="32" spans="1:24" ht="14.25">
      <c r="A32" s="102" t="s">
        <v>69</v>
      </c>
      <c r="B32" s="98" t="s">
        <v>70</v>
      </c>
      <c r="C32" s="130" t="s">
        <v>70</v>
      </c>
      <c r="D32" s="137">
        <f aca="true" t="shared" si="19" ref="D32:J32">D13/$J13*100</f>
        <v>0.011763783232687633</v>
      </c>
      <c r="E32" s="138">
        <f>E13/$J13*100</f>
        <v>0.27840953650694067</v>
      </c>
      <c r="F32" s="138">
        <f t="shared" si="19"/>
        <v>51.84691396753196</v>
      </c>
      <c r="G32" s="138">
        <f t="shared" si="19"/>
        <v>38.51070504274175</v>
      </c>
      <c r="H32" s="138">
        <f t="shared" si="19"/>
        <v>7.830758371892401</v>
      </c>
      <c r="I32" s="138">
        <f t="shared" si="19"/>
        <v>1.521449298094267</v>
      </c>
      <c r="J32" s="139">
        <f t="shared" si="19"/>
        <v>100</v>
      </c>
      <c r="K32" s="137">
        <f aca="true" t="shared" si="20" ref="K32:Q32">K13/$Q13*100</f>
        <v>0</v>
      </c>
      <c r="L32" s="138">
        <f t="shared" si="20"/>
        <v>0.31201248049922</v>
      </c>
      <c r="M32" s="138">
        <f t="shared" si="20"/>
        <v>39.62558502340094</v>
      </c>
      <c r="N32" s="138">
        <f t="shared" si="20"/>
        <v>40.665626625065</v>
      </c>
      <c r="O32" s="138">
        <f t="shared" si="20"/>
        <v>14.456578263130526</v>
      </c>
      <c r="P32" s="138">
        <f t="shared" si="20"/>
        <v>4.940197607904316</v>
      </c>
      <c r="Q32" s="139">
        <f t="shared" si="20"/>
        <v>100</v>
      </c>
      <c r="R32" s="140">
        <f aca="true" t="shared" si="21" ref="R32:X32">R13/$X13*100</f>
        <v>0.010938924339106655</v>
      </c>
      <c r="S32" s="138">
        <f t="shared" si="21"/>
        <v>0.2807657247037375</v>
      </c>
      <c r="T32" s="138">
        <f t="shared" si="21"/>
        <v>50.989972652689154</v>
      </c>
      <c r="U32" s="138">
        <f t="shared" si="21"/>
        <v>38.661804922515955</v>
      </c>
      <c r="V32" s="138">
        <f t="shared" si="21"/>
        <v>8.295350957155879</v>
      </c>
      <c r="W32" s="138">
        <f t="shared" si="21"/>
        <v>1.7611668185961715</v>
      </c>
      <c r="X32" s="141">
        <f t="shared" si="21"/>
        <v>100</v>
      </c>
    </row>
    <row r="33" spans="1:24" ht="14.25">
      <c r="A33" s="102" t="s">
        <v>70</v>
      </c>
      <c r="B33" s="98" t="s">
        <v>69</v>
      </c>
      <c r="C33" s="130" t="s">
        <v>69</v>
      </c>
      <c r="D33" s="137">
        <f aca="true" t="shared" si="22" ref="D33:J33">D14/$J14*100</f>
        <v>0.02601005722212589</v>
      </c>
      <c r="E33" s="138">
        <f t="shared" si="22"/>
        <v>1.664643662216057</v>
      </c>
      <c r="F33" s="138">
        <f t="shared" si="22"/>
        <v>68.1636899601179</v>
      </c>
      <c r="G33" s="138">
        <f t="shared" si="22"/>
        <v>23.59112190046818</v>
      </c>
      <c r="H33" s="138">
        <f t="shared" si="22"/>
        <v>5.236691520721346</v>
      </c>
      <c r="I33" s="138">
        <f t="shared" si="22"/>
        <v>1.3178428992543785</v>
      </c>
      <c r="J33" s="139">
        <f t="shared" si="22"/>
        <v>100</v>
      </c>
      <c r="K33" s="137">
        <f aca="true" t="shared" si="23" ref="K33:Q33">K14/$Q14*100</f>
        <v>0.05702879954376961</v>
      </c>
      <c r="L33" s="138">
        <f t="shared" si="23"/>
        <v>0.7984031936127743</v>
      </c>
      <c r="M33" s="138">
        <f t="shared" si="23"/>
        <v>30.253778157969773</v>
      </c>
      <c r="N33" s="138">
        <f t="shared" si="23"/>
        <v>40.77559167379526</v>
      </c>
      <c r="O33" s="138">
        <f t="shared" si="23"/>
        <v>20.958083832335326</v>
      </c>
      <c r="P33" s="138">
        <f t="shared" si="23"/>
        <v>7.1571143427430854</v>
      </c>
      <c r="Q33" s="139">
        <f t="shared" si="23"/>
        <v>100</v>
      </c>
      <c r="R33" s="140">
        <f aca="true" t="shared" si="24" ref="R33:X33">R14/$X14*100</f>
        <v>0.03324247058041353</v>
      </c>
      <c r="S33" s="138">
        <f t="shared" si="24"/>
        <v>1.4626687055381955</v>
      </c>
      <c r="T33" s="138">
        <f t="shared" si="24"/>
        <v>59.324512997806</v>
      </c>
      <c r="U33" s="138">
        <f t="shared" si="24"/>
        <v>27.597899075859317</v>
      </c>
      <c r="V33" s="138">
        <f t="shared" si="24"/>
        <v>8.902333621434746</v>
      </c>
      <c r="W33" s="138">
        <f t="shared" si="24"/>
        <v>2.679343128781331</v>
      </c>
      <c r="X33" s="141">
        <f t="shared" si="24"/>
        <v>100</v>
      </c>
    </row>
    <row r="34" spans="1:24" ht="14.25">
      <c r="A34" s="102" t="s">
        <v>69</v>
      </c>
      <c r="B34" s="98" t="s">
        <v>70</v>
      </c>
      <c r="C34" s="130" t="s">
        <v>69</v>
      </c>
      <c r="D34" s="137">
        <f aca="true" t="shared" si="25" ref="D34:J34">D15/$J15*100</f>
        <v>0</v>
      </c>
      <c r="E34" s="138">
        <f t="shared" si="25"/>
        <v>0.28687798831237826</v>
      </c>
      <c r="F34" s="138">
        <f t="shared" si="25"/>
        <v>60.13104303169825</v>
      </c>
      <c r="G34" s="138">
        <f t="shared" si="25"/>
        <v>32.187001947936956</v>
      </c>
      <c r="H34" s="138">
        <f t="shared" si="25"/>
        <v>6.194439525411723</v>
      </c>
      <c r="I34" s="138">
        <f t="shared" si="25"/>
        <v>1.2006375066406942</v>
      </c>
      <c r="J34" s="139">
        <f t="shared" si="25"/>
        <v>100</v>
      </c>
      <c r="K34" s="137">
        <f aca="true" t="shared" si="26" ref="K34:Q34">K15/$Q15*100</f>
        <v>0</v>
      </c>
      <c r="L34" s="138">
        <f t="shared" si="26"/>
        <v>0.27418723070896983</v>
      </c>
      <c r="M34" s="138">
        <f t="shared" si="26"/>
        <v>41.51978065021543</v>
      </c>
      <c r="N34" s="138">
        <f t="shared" si="26"/>
        <v>41.98981590285938</v>
      </c>
      <c r="O34" s="138">
        <f t="shared" si="26"/>
        <v>12.965139052095573</v>
      </c>
      <c r="P34" s="138">
        <f t="shared" si="26"/>
        <v>3.2510771641206424</v>
      </c>
      <c r="Q34" s="139">
        <f t="shared" si="26"/>
        <v>100</v>
      </c>
      <c r="R34" s="140">
        <f aca="true" t="shared" si="27" ref="R34:X34">R15/$X15*100</f>
        <v>0</v>
      </c>
      <c r="S34" s="138">
        <f t="shared" si="27"/>
        <v>0.285825646355723</v>
      </c>
      <c r="T34" s="138">
        <f t="shared" si="27"/>
        <v>58.58776146550604</v>
      </c>
      <c r="U34" s="138">
        <f t="shared" si="27"/>
        <v>32.99987007925166</v>
      </c>
      <c r="V34" s="138">
        <f t="shared" si="27"/>
        <v>6.755878913862544</v>
      </c>
      <c r="W34" s="138">
        <f t="shared" si="27"/>
        <v>1.3706638950240353</v>
      </c>
      <c r="X34" s="141">
        <f t="shared" si="27"/>
        <v>100</v>
      </c>
    </row>
    <row r="35" spans="1:24" ht="14.25">
      <c r="A35" s="102" t="s">
        <v>69</v>
      </c>
      <c r="B35" s="98" t="s">
        <v>69</v>
      </c>
      <c r="C35" s="130" t="s">
        <v>70</v>
      </c>
      <c r="D35" s="137">
        <f aca="true" t="shared" si="28" ref="D35:J35">D16/$J16*100</f>
        <v>0.02449979583503471</v>
      </c>
      <c r="E35" s="138">
        <f t="shared" si="28"/>
        <v>0.953450387913434</v>
      </c>
      <c r="F35" s="138">
        <f t="shared" si="28"/>
        <v>68.88117599020008</v>
      </c>
      <c r="G35" s="138">
        <f t="shared" si="28"/>
        <v>25.277664352797057</v>
      </c>
      <c r="H35" s="138">
        <f t="shared" si="28"/>
        <v>4.1731318905675785</v>
      </c>
      <c r="I35" s="138">
        <f t="shared" si="28"/>
        <v>0.690077582686811</v>
      </c>
      <c r="J35" s="139">
        <f t="shared" si="28"/>
        <v>100</v>
      </c>
      <c r="K35" s="137">
        <f aca="true" t="shared" si="29" ref="K35:Q35">K16/$Q16*100</f>
        <v>0</v>
      </c>
      <c r="L35" s="138">
        <f t="shared" si="29"/>
        <v>0.6970509383378015</v>
      </c>
      <c r="M35" s="138">
        <f t="shared" si="29"/>
        <v>47.1313672922252</v>
      </c>
      <c r="N35" s="138">
        <f t="shared" si="29"/>
        <v>39.3029490616622</v>
      </c>
      <c r="O35" s="138">
        <f t="shared" si="29"/>
        <v>9.705093833780161</v>
      </c>
      <c r="P35" s="138">
        <f t="shared" si="29"/>
        <v>3.1635388739946384</v>
      </c>
      <c r="Q35" s="139">
        <f t="shared" si="29"/>
        <v>100</v>
      </c>
      <c r="R35" s="140">
        <f aca="true" t="shared" si="30" ref="R35:X35">R16/$X16*100</f>
        <v>0.023601140721801556</v>
      </c>
      <c r="S35" s="138">
        <f t="shared" si="30"/>
        <v>0.9440456288720622</v>
      </c>
      <c r="T35" s="138">
        <f t="shared" si="30"/>
        <v>68.08339069721703</v>
      </c>
      <c r="U35" s="138">
        <f t="shared" si="30"/>
        <v>25.792113285475466</v>
      </c>
      <c r="V35" s="138">
        <f t="shared" si="30"/>
        <v>4.376044842167372</v>
      </c>
      <c r="W35" s="138">
        <f t="shared" si="30"/>
        <v>0.7808044055462681</v>
      </c>
      <c r="X35" s="141">
        <f t="shared" si="30"/>
        <v>100</v>
      </c>
    </row>
    <row r="36" spans="1:24" ht="14.25">
      <c r="A36" s="102" t="s">
        <v>69</v>
      </c>
      <c r="B36" s="98" t="s">
        <v>69</v>
      </c>
      <c r="C36" s="130" t="s">
        <v>69</v>
      </c>
      <c r="D36" s="137">
        <f aca="true" t="shared" si="31" ref="D36:J36">D17/$J17*100</f>
        <v>0.03170507237123117</v>
      </c>
      <c r="E36" s="138">
        <f t="shared" si="31"/>
        <v>1.862232653582453</v>
      </c>
      <c r="F36" s="138">
        <f t="shared" si="31"/>
        <v>81.55645484449103</v>
      </c>
      <c r="G36" s="138">
        <f t="shared" si="31"/>
        <v>14.476888323286055</v>
      </c>
      <c r="H36" s="138">
        <f t="shared" si="31"/>
        <v>1.7790068386079712</v>
      </c>
      <c r="I36" s="138">
        <f t="shared" si="31"/>
        <v>0.2937122676612665</v>
      </c>
      <c r="J36" s="139">
        <f t="shared" si="31"/>
        <v>100</v>
      </c>
      <c r="K36" s="137">
        <f aca="true" t="shared" si="32" ref="K36:Q36">K17/$Q17*100</f>
        <v>0.02945074363127669</v>
      </c>
      <c r="L36" s="138">
        <f t="shared" si="32"/>
        <v>1.236931232513621</v>
      </c>
      <c r="M36" s="138">
        <f t="shared" si="32"/>
        <v>54.35134737152113</v>
      </c>
      <c r="N36" s="138">
        <f t="shared" si="32"/>
        <v>34.280665586806066</v>
      </c>
      <c r="O36" s="138">
        <f t="shared" si="32"/>
        <v>8.202032101310557</v>
      </c>
      <c r="P36" s="138">
        <f t="shared" si="32"/>
        <v>1.8995729642173467</v>
      </c>
      <c r="Q36" s="139">
        <f t="shared" si="32"/>
        <v>100</v>
      </c>
      <c r="R36" s="140">
        <f aca="true" t="shared" si="33" ref="R36:X36">R17/$X17*100</f>
        <v>0.0316396162200065</v>
      </c>
      <c r="S36" s="138">
        <f t="shared" si="33"/>
        <v>1.844076550768757</v>
      </c>
      <c r="T36" s="138">
        <f t="shared" si="33"/>
        <v>80.76653383728686</v>
      </c>
      <c r="U36" s="138">
        <f t="shared" si="33"/>
        <v>15.051906073096063</v>
      </c>
      <c r="V36" s="138">
        <f t="shared" si="33"/>
        <v>1.965504267072566</v>
      </c>
      <c r="W36" s="138">
        <f t="shared" si="33"/>
        <v>0.3403396555557456</v>
      </c>
      <c r="X36" s="141">
        <f t="shared" si="33"/>
        <v>100</v>
      </c>
    </row>
    <row r="37" spans="1:24" s="2" customFormat="1" ht="14.25">
      <c r="A37" s="99"/>
      <c r="B37" s="99"/>
      <c r="C37" s="131" t="s">
        <v>0</v>
      </c>
      <c r="D37" s="142">
        <f aca="true" t="shared" si="34" ref="D37:J37">D18/$J18*100</f>
        <v>0.02437703141928494</v>
      </c>
      <c r="E37" s="143">
        <f t="shared" si="34"/>
        <v>1.3903033586132179</v>
      </c>
      <c r="F37" s="143">
        <f t="shared" si="34"/>
        <v>72.95368364030335</v>
      </c>
      <c r="G37" s="143">
        <f t="shared" si="34"/>
        <v>21.121614301191766</v>
      </c>
      <c r="H37" s="143">
        <f t="shared" si="34"/>
        <v>3.7952329360780066</v>
      </c>
      <c r="I37" s="143">
        <f t="shared" si="34"/>
        <v>0.7147887323943662</v>
      </c>
      <c r="J37" s="144">
        <f t="shared" si="34"/>
        <v>100</v>
      </c>
      <c r="K37" s="142">
        <f aca="true" t="shared" si="35" ref="K37:Q37">K18/$Q18*100</f>
        <v>0.01432870038687491</v>
      </c>
      <c r="L37" s="143">
        <f t="shared" si="35"/>
        <v>0.565983665281559</v>
      </c>
      <c r="M37" s="143">
        <f t="shared" si="35"/>
        <v>36.30534460524431</v>
      </c>
      <c r="N37" s="143">
        <f t="shared" si="35"/>
        <v>40.44992119214787</v>
      </c>
      <c r="O37" s="143">
        <f t="shared" si="35"/>
        <v>16.675025075225676</v>
      </c>
      <c r="P37" s="143">
        <f t="shared" si="35"/>
        <v>5.989396761713713</v>
      </c>
      <c r="Q37" s="144">
        <f t="shared" si="35"/>
        <v>100</v>
      </c>
      <c r="R37" s="145">
        <f aca="true" t="shared" si="36" ref="R37:X37">R18/$X18*100</f>
        <v>0.023670665498242326</v>
      </c>
      <c r="S37" s="143">
        <f t="shared" si="36"/>
        <v>1.3323562888425549</v>
      </c>
      <c r="T37" s="143">
        <f t="shared" si="36"/>
        <v>70.37742120690176</v>
      </c>
      <c r="U37" s="143">
        <f t="shared" si="36"/>
        <v>22.48033320238923</v>
      </c>
      <c r="V37" s="143">
        <f t="shared" si="36"/>
        <v>4.700641626124356</v>
      </c>
      <c r="W37" s="143">
        <f t="shared" si="36"/>
        <v>1.0855770102438582</v>
      </c>
      <c r="X37" s="146">
        <f t="shared" si="36"/>
        <v>100</v>
      </c>
    </row>
    <row r="39" ht="14.25">
      <c r="A39" s="178"/>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row r="55" ht="14.25">
      <c r="X55"/>
    </row>
    <row r="56" ht="14.25">
      <c r="X56"/>
    </row>
    <row r="57" ht="14.25">
      <c r="X57"/>
    </row>
    <row r="58" ht="14.25">
      <c r="X58"/>
    </row>
    <row r="59" ht="14.25">
      <c r="X59"/>
    </row>
    <row r="60" ht="14.25">
      <c r="X60"/>
    </row>
    <row r="61" ht="14.25">
      <c r="X61"/>
    </row>
  </sheetData>
  <sheetProtection/>
  <mergeCells count="26">
    <mergeCell ref="A3:X3"/>
    <mergeCell ref="A22:X22"/>
    <mergeCell ref="D27:E27"/>
    <mergeCell ref="G27:I27"/>
    <mergeCell ref="K27:L27"/>
    <mergeCell ref="N27:P27"/>
    <mergeCell ref="R27:S27"/>
    <mergeCell ref="U27:W27"/>
    <mergeCell ref="A5:X5"/>
    <mergeCell ref="R8:S8"/>
    <mergeCell ref="A2:X2"/>
    <mergeCell ref="A26:C26"/>
    <mergeCell ref="A21:X21"/>
    <mergeCell ref="A24:X24"/>
    <mergeCell ref="A7:C7"/>
    <mergeCell ref="D7:J7"/>
    <mergeCell ref="N8:P8"/>
    <mergeCell ref="K8:L8"/>
    <mergeCell ref="K7:Q7"/>
    <mergeCell ref="R7:X7"/>
    <mergeCell ref="U8:W8"/>
    <mergeCell ref="D8:E8"/>
    <mergeCell ref="G8:I8"/>
    <mergeCell ref="D26:J26"/>
    <mergeCell ref="K26:Q26"/>
    <mergeCell ref="R26:X26"/>
  </mergeCells>
  <printOptions/>
  <pageMargins left="0.31496062992125984" right="0.31496062992125984" top="0.5511811023622047" bottom="0.5511811023622047"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2016-06-13T09:05:04Z</cp:lastPrinted>
  <dcterms:created xsi:type="dcterms:W3CDTF">2012-06-27T12:37:12Z</dcterms:created>
  <dcterms:modified xsi:type="dcterms:W3CDTF">2017-10-13T10:54:23Z</dcterms:modified>
  <cp:category/>
  <cp:version/>
  <cp:contentType/>
  <cp:contentStatus/>
</cp:coreProperties>
</file>