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vlaamseoverheid.sharepoint.com/sites/1F3C/dienstverlening/Rapporten/Jaarrapporten/2022/Cijfers_en_tabellen/Hoofdstuk 3/"/>
    </mc:Choice>
  </mc:AlternateContent>
  <xr:revisionPtr revIDLastSave="2719" documentId="13_ncr:3_{B01C0E22-DF0E-4EDB-97AB-B4670685DD59}" xr6:coauthVersionLast="47" xr6:coauthVersionMax="47" xr10:uidLastSave="{84F80535-5320-497B-A8C9-8A1F4F851579}"/>
  <bookViews>
    <workbookView xWindow="-108" yWindow="-108" windowWidth="23256" windowHeight="12576" xr2:uid="{E4064D3D-31C9-4A9D-A12D-BC3A3F0E3A3D}"/>
  </bookViews>
  <sheets>
    <sheet name="Inhoud" sheetId="25" r:id="rId1"/>
    <sheet name="3.48" sheetId="1" r:id="rId2"/>
    <sheet name="3.49" sheetId="2" r:id="rId3"/>
    <sheet name="3.50" sheetId="3" r:id="rId4"/>
    <sheet name="3.51" sheetId="6" r:id="rId5"/>
    <sheet name="3.52" sheetId="7" r:id="rId6"/>
    <sheet name="3.53" sheetId="8" r:id="rId7"/>
    <sheet name="3.54" sheetId="9" r:id="rId8"/>
    <sheet name="3.55" sheetId="20" r:id="rId9"/>
    <sheet name="3.56" sheetId="21" r:id="rId10"/>
    <sheet name="3.57" sheetId="22" r:id="rId11"/>
    <sheet name="3.58" sheetId="23" r:id="rId12"/>
    <sheet name="3.59" sheetId="24" r:id="rId13"/>
    <sheet name="3.60" sheetId="10" r:id="rId14"/>
    <sheet name="3.61" sheetId="11" r:id="rId15"/>
    <sheet name="3.62" sheetId="12" r:id="rId16"/>
    <sheet name="3.63" sheetId="13" r:id="rId17"/>
    <sheet name="3.64" sheetId="14" r:id="rId18"/>
    <sheet name="3.65" sheetId="15" r:id="rId19"/>
    <sheet name="3.66" sheetId="16" r:id="rId20"/>
    <sheet name="3.67" sheetId="19" r:id="rId21"/>
    <sheet name="3.68" sheetId="18" r:id="rId22"/>
  </sheets>
  <definedNames>
    <definedName name="_Hlk14859426" localSheetId="2">'3.49'!$A$11</definedName>
    <definedName name="_Toc82612063" localSheetId="14">'3.61'!$A$2</definedName>
    <definedName name="_Toc82612064" localSheetId="15">'3.62'!$A$2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2" l="1"/>
  <c r="H12" i="12"/>
  <c r="H15" i="12"/>
  <c r="I11" i="16"/>
  <c r="I7" i="16"/>
  <c r="I8" i="16"/>
  <c r="I5" i="16"/>
  <c r="I6" i="16"/>
  <c r="I4" i="16"/>
  <c r="H11" i="16"/>
  <c r="G11" i="16"/>
  <c r="D5" i="16"/>
  <c r="D6" i="16"/>
  <c r="D7" i="16"/>
  <c r="D8" i="16"/>
  <c r="D9" i="16"/>
  <c r="D10" i="16"/>
  <c r="D11" i="16"/>
  <c r="D4" i="16"/>
  <c r="C11" i="16"/>
  <c r="B11" i="16"/>
  <c r="E6" i="22"/>
  <c r="G5" i="10"/>
  <c r="G6" i="10"/>
  <c r="G4" i="10"/>
  <c r="H11" i="11"/>
  <c r="H12" i="11"/>
  <c r="H10" i="11"/>
  <c r="H6" i="11"/>
  <c r="H7" i="11"/>
  <c r="H5" i="11"/>
  <c r="G13" i="11"/>
  <c r="F13" i="11"/>
  <c r="G7" i="13"/>
  <c r="F7" i="13"/>
  <c r="H13" i="11" l="1"/>
  <c r="D6" i="22"/>
  <c r="F15" i="12"/>
  <c r="E11" i="18" l="1"/>
  <c r="E7" i="19"/>
  <c r="E15" i="12"/>
  <c r="C6" i="22"/>
  <c r="B6" i="22"/>
</calcChain>
</file>

<file path=xl/sharedStrings.xml><?xml version="1.0" encoding="utf-8"?>
<sst xmlns="http://schemas.openxmlformats.org/spreadsheetml/2006/main" count="361" uniqueCount="193">
  <si>
    <t>Tabel 3.49</t>
  </si>
  <si>
    <t>Overzicht aantal acties leerplichtcontrole  </t>
  </si>
  <si>
    <t>Tabel 3.50</t>
  </si>
  <si>
    <t>Overzicht resultaten leerplichtcontroles    </t>
  </si>
  <si>
    <t>Tabel 3.51</t>
  </si>
  <si>
    <t>Overzicht resultaten na de leerplichtcontrole in het Brussels Hoofdstedelijk Gewest  </t>
  </si>
  <si>
    <t>Tabel 3.52</t>
  </si>
  <si>
    <t>Aantal leerlingen voor wie de ouders een verklaring van huisonderwijs indienden en die voldoen aan de toelatingsvoorwaarden </t>
  </si>
  <si>
    <t>Tabel 3.53</t>
  </si>
  <si>
    <t>Overzicht aantal leerplichtigen met problematische afwezigheden in het basisonderwijs</t>
  </si>
  <si>
    <t>Tabel 3.54</t>
  </si>
  <si>
    <t>Overzicht aantal leerplichtigen met problematische afwezigheden in het secundair onderwijs</t>
  </si>
  <si>
    <t>Tabel 3.55</t>
  </si>
  <si>
    <t>Aantal zorgwekkende dossiers gemeld aan AGODI</t>
  </si>
  <si>
    <t>Tabel 3.56</t>
  </si>
  <si>
    <t>Overzicht gesubsidieerde vervoerskeuzes in het buitengewoon basisonderwijs</t>
  </si>
  <si>
    <t>Tabel 3.57</t>
  </si>
  <si>
    <t>Overzicht gesubsidieerde vervoerskeuzes in het buitengewoon secundair onderwijs</t>
  </si>
  <si>
    <t>Tabel 3.58</t>
  </si>
  <si>
    <t>Overzicht subsidies voor individueel leerlingenvervoer (in euro)</t>
  </si>
  <si>
    <t>Tabel 3.59</t>
  </si>
  <si>
    <t>Overzicht tussenkomst in het kader van de vrije keuze</t>
  </si>
  <si>
    <t>Tabel 3.60</t>
  </si>
  <si>
    <t>Overzicht subsidies voor vervoer vanuit collectieve opvangstructuren</t>
  </si>
  <si>
    <t>Tabel 3.61</t>
  </si>
  <si>
    <t>Overzicht budget speciale onderwijsleermiddelen  </t>
  </si>
  <si>
    <t>Tabel 3.62</t>
  </si>
  <si>
    <t>Aantal scholen en leerlingen basisonderwijs waaraan lestijden onderwijs aan huis worden toegekend</t>
  </si>
  <si>
    <t>Tabel 3.63</t>
  </si>
  <si>
    <t>Aantal scholen en leerlingen secundair onderwijs waaraan lesuren onderwijs aan huis worden toegekend</t>
  </si>
  <si>
    <t>Tabel 3.64</t>
  </si>
  <si>
    <t>Aantal startbanenprojecten</t>
  </si>
  <si>
    <t>Tabel 3.65</t>
  </si>
  <si>
    <t>Budgetten voor startbanenprojecten</t>
  </si>
  <si>
    <t>Tabel 3.66</t>
  </si>
  <si>
    <t>Aantal klachten behandeld door de Commissie Leerlingenrechten</t>
  </si>
  <si>
    <t>Tabel 3.67</t>
  </si>
  <si>
    <t>Aantal aanmeldingsdossiers voor de inschrijvingen voor schooljaar 2023-2024 ontvangen in 2022 door de Commissie Leerlingenrechten volgens beslissing</t>
  </si>
  <si>
    <t>Tabel 3.68</t>
  </si>
  <si>
    <t>Aantal bemiddelingsverzoeken bij de Vlaamse Bemiddelingscommissie</t>
  </si>
  <si>
    <t>Overzicht aantal behandelde dossiers Zorgvuldig Bestuur</t>
  </si>
  <si>
    <t>Terug naar inhoud</t>
  </si>
  <si>
    <t>2017-2018</t>
  </si>
  <si>
    <t>2018-2019</t>
  </si>
  <si>
    <t>2019-2020</t>
  </si>
  <si>
    <t>2020-2021</t>
  </si>
  <si>
    <t>2021-2022</t>
  </si>
  <si>
    <t>Evolutie ten opzichte van vorig schooljaar</t>
  </si>
  <si>
    <t>Aantal leerplichtigen</t>
  </si>
  <si>
    <t>Aantal brieven naar ouders</t>
  </si>
  <si>
    <t>Aantal leerlingendossiers naar gemeenten</t>
  </si>
  <si>
    <t>Aantal leerlingendossiers naar parket</t>
  </si>
  <si>
    <t>Resultaten*</t>
  </si>
  <si>
    <t>Aantal leerplichtigen gedomicilieerd in Vlaanderen</t>
  </si>
  <si>
    <t>Inschrijvingen in het erkend onderwijs</t>
  </si>
  <si>
    <t>Huisonderwijs</t>
  </si>
  <si>
    <t>Vrijstelling van de leerplicht**</t>
  </si>
  <si>
    <t>Verblijft niet (langer) in het Vlaams Gewest</t>
  </si>
  <si>
    <t>Niet in orde met de leerplicht***</t>
  </si>
  <si>
    <t>*Elke jongere  wordt geteld in de categorie waar hij of zij het eerst is terugvonden tijdens de leerplichtcontrole.
**Het gaat hier zowel om ‘Vrijstelling door het zorgpunt Onderwijsinspectie’ als ‘Vrijstelling door diploma’. 
***De categorie ‘Niet in orde met de leerplicht’ bevat alle leerlingen voor wie geen inschrijving of vrijstelling is terugvonden.</t>
  </si>
  <si>
    <t>Aantal leerplichtigen in BHG</t>
  </si>
  <si>
    <t>Evolutie ten ozpichte van vorig schooljaar</t>
  </si>
  <si>
    <t>Basisonderwijs</t>
  </si>
  <si>
    <t>individueel huisonderwijs</t>
  </si>
  <si>
    <t>collectief huisonderwijs</t>
  </si>
  <si>
    <t>Secundair onderwijs</t>
  </si>
  <si>
    <t>Totaal</t>
  </si>
  <si>
    <t>* Huisonderwijs kan georganiseerd worden in individueel verband, maar ook privéscholen vallen onder het stelsel van huisonderwijs. De wettelijke, decretale en reglementaire bepalingen maken geen onderscheid tussen individueel en collectief huisonderwijs. We spreken van collectief huisonderwijs wanneer er voor twee of meer leerplichtige kinderen van een verschillende leefentiteit samen huisonderwijs wordt georganiseerd waarvoor een verklaring moet ingediend worden. Internationale en Europese scholen worden hierin niet mee opgenomen.</t>
  </si>
  <si>
    <t>Aantal leerplichtigen met problematische afwezigheden</t>
  </si>
  <si>
    <t>% ten opzichte van leerplichtige schoolbevolking in het basisonderwijs</t>
  </si>
  <si>
    <t>*Een leerplichtige leerling is problematisch afwezig als hij/zij minstens 30 halve dagen ongewettigd afwezig was.</t>
  </si>
  <si>
    <t>De telmethode is licht gewijzigd ten opzichte van de jaarrapporten die AGODI publiceerde tot en met het schooljaar 2019-2020. In die rapporten</t>
  </si>
  <si>
    <t>is elke ingeschreven leerling die in het schooljaar minstens 30 halve dagen problematisch afwezig was, meegeteld in de cijfers.</t>
  </si>
  <si>
    <t>Deze tabel rapporteert enkel over de problematische afwezigheden (minstens 30 halve dagen) van de leerlingen die zijn ingeschreven</t>
  </si>
  <si>
    <t>op de eerste schooldag van februari. Daarom liggen de cijfers in sommige schooljaren 0,1% lager dan in eerder gepubliceerde cijfers.</t>
  </si>
  <si>
    <t>% ten opzichte van leerplichtige schoolbevolking in het secundair onderwijs</t>
  </si>
  <si>
    <t>De telmethode is licht gewijzigd ten opzichte van de jaarrapporten die AGODI publiceerde tot het schooljaar 2019-2020. In die rapporten</t>
  </si>
  <si>
    <t>Deze tabel rapporteert enkel over de problematischeafwezigheden (minstens 30 halve dagen) van de leerlingen die zijn ingeschreven</t>
  </si>
  <si>
    <t>Secundair Onderwijs</t>
  </si>
  <si>
    <t>Collectief vervoer</t>
  </si>
  <si>
    <t>-</t>
  </si>
  <si>
    <t>Openbaar vervoer</t>
  </si>
  <si>
    <t>Eigen wagen</t>
  </si>
  <si>
    <t>Evolutie ten opzichte van vorig jaar</t>
  </si>
  <si>
    <t>Aantal leerlingen</t>
  </si>
  <si>
    <t>Totale subsidie (in euro)</t>
  </si>
  <si>
    <t>Aantal opvangcentra</t>
  </si>
  <si>
    <t>Aantal scholen</t>
  </si>
  <si>
    <t>Maximale subsidie</t>
  </si>
  <si>
    <t>Speciale onderwijsleermiddelen</t>
  </si>
  <si>
    <t>Evolutie ten opzichte van vorig kalenderjaar</t>
  </si>
  <si>
    <t>Budget recurrent (in euro)</t>
  </si>
  <si>
    <t>Aantal aanvragen</t>
  </si>
  <si>
    <t>Aantal leerlingen, studenten, cursisten</t>
  </si>
  <si>
    <t>Aantal scholen basisonderwijs</t>
  </si>
  <si>
    <t xml:space="preserve"> </t>
  </si>
  <si>
    <t xml:space="preserve">Permanent/tijdelijk onderwijs aan huis </t>
  </si>
  <si>
    <t>Scholen 
2017-2018</t>
  </si>
  <si>
    <t>Scholen
 2018-2019</t>
  </si>
  <si>
    <t>Scholen
2019-2020</t>
  </si>
  <si>
    <t>Scholen 2020-2021</t>
  </si>
  <si>
    <t>Scholen 2021-2022</t>
  </si>
  <si>
    <t>Buitengewoon basisonderwijs</t>
  </si>
  <si>
    <t>POAH</t>
  </si>
  <si>
    <t xml:space="preserve">Buitengewoon basisonderwijs </t>
  </si>
  <si>
    <t>TOAH</t>
  </si>
  <si>
    <t>Gewoon basisonderwijs</t>
  </si>
  <si>
    <t>Aantal leerlingen basisonderwijs</t>
  </si>
  <si>
    <t xml:space="preserve">Leerlingen
2017-2018 </t>
  </si>
  <si>
    <t xml:space="preserve">Leerlingen
2018-2019 </t>
  </si>
  <si>
    <t>Leerlingen
2019-2020</t>
  </si>
  <si>
    <t>Leerlingen 2020-2021</t>
  </si>
  <si>
    <t xml:space="preserve">Totaal </t>
  </si>
  <si>
    <t>Aantal scholen secundair onderwijs</t>
  </si>
  <si>
    <t xml:space="preserve">Permanent/tijdelijk 
onderwijs aan huis </t>
  </si>
  <si>
    <t>Scholen
2017-2018</t>
  </si>
  <si>
    <t>Scholen 2018-2019</t>
  </si>
  <si>
    <t>Buitengewoon secundair onderwijs</t>
  </si>
  <si>
    <t xml:space="preserve">Buitengewoon secundair onderwijs </t>
  </si>
  <si>
    <t>Gewoon secundair onderwijs</t>
  </si>
  <si>
    <t>Aantal leerlingen secundair onderwijs</t>
  </si>
  <si>
    <t>Permanent/tijdelijk
 onderwijs aan huis</t>
  </si>
  <si>
    <t>Leerlingen
2017-2018</t>
  </si>
  <si>
    <t>Leerlingen 2018-2019</t>
  </si>
  <si>
    <t>Leerlingen 2021-2022</t>
  </si>
  <si>
    <t>Aantal contracten</t>
  </si>
  <si>
    <t>Aantal jongeren</t>
  </si>
  <si>
    <t>JoJo</t>
  </si>
  <si>
    <t>VeVe</t>
  </si>
  <si>
    <t>Jaartal</t>
  </si>
  <si>
    <t xml:space="preserve">Voorzien </t>
  </si>
  <si>
    <t xml:space="preserve">Besteed </t>
  </si>
  <si>
    <t xml:space="preserve">% </t>
  </si>
  <si>
    <t xml:space="preserve">Salarissen (OV) </t>
  </si>
  <si>
    <t>Vormingen</t>
  </si>
  <si>
    <t xml:space="preserve">  </t>
  </si>
  <si>
    <t xml:space="preserve">Basisonderwijs </t>
  </si>
  <si>
    <t>Totaal aantal klachten</t>
  </si>
  <si>
    <t>Aantal klachten</t>
  </si>
  <si>
    <t>Bron: Commissie Leerlingenrechten</t>
  </si>
  <si>
    <t>Beslissingen aanmeldingsdossiers voor het buitengewoon onderwijs  ontvangen in 2022</t>
  </si>
  <si>
    <t xml:space="preserve">Beslissingen afwijkingen op een standaarddossier voor het gewoon onderwijs ontvangen in 2022 </t>
  </si>
  <si>
    <t>Goedgekeurd</t>
  </si>
  <si>
    <t>Goedgekeurd onder voorbehoud</t>
  </si>
  <si>
    <t>Niet goedgekeurd waarvan</t>
  </si>
  <si>
    <t xml:space="preserve">Goedgekeurd na aanpassingen </t>
  </si>
  <si>
    <t>Goedgekeurd onder voorbehoud na aanpassingen</t>
  </si>
  <si>
    <t>Niet opnieuw ingediend</t>
  </si>
  <si>
    <t>8*</t>
  </si>
  <si>
    <t>4*</t>
  </si>
  <si>
    <t>Ingetrokken door initiatiefnemers</t>
  </si>
  <si>
    <t>Beslissingen aanmeldingsdossiers ontvangen in 2021</t>
  </si>
  <si>
    <t>Beslissingen aanmeldingsdossiers ontvangen in 2020</t>
  </si>
  <si>
    <t>Betrokken partij</t>
  </si>
  <si>
    <t>Schooljaar
 2017-2018</t>
  </si>
  <si>
    <t>Schooljaar
 2018-2019</t>
  </si>
  <si>
    <t>Schooljaar
 2019-2020</t>
  </si>
  <si>
    <t>Schooljaar 2020-2021</t>
  </si>
  <si>
    <t>Schooljaar 2021-2022</t>
  </si>
  <si>
    <t>CLB</t>
  </si>
  <si>
    <t>Ouders</t>
  </si>
  <si>
    <t>School</t>
  </si>
  <si>
    <t>Kostenbeheersing basisonderwijs</t>
  </si>
  <si>
    <t>Kosteloze toegang secundair onderwijs</t>
  </si>
  <si>
    <t>Eerlijke concurrentie</t>
  </si>
  <si>
    <t>Politieke activiteiten</t>
  </si>
  <si>
    <t>Handelsactiviteiten</t>
  </si>
  <si>
    <t>Reclame en sponsoring</t>
  </si>
  <si>
    <t>Participatie vrij onderwijs</t>
  </si>
  <si>
    <t>Tabel 3.68: overzicht aantal behandelde dossiers Zorgvuldig Bestuur</t>
  </si>
  <si>
    <t>Tabel 3.67: aantal bemiddelingsverzoeken bij de Vlaamse Bemiddelingscommissie</t>
  </si>
  <si>
    <t>Tabel 3.66: aantal aanmeldingsdossiers voor de inschrijvingen voor schooljaar 2023-2024 ontvangen in 2022 door de Commissie Leerlingenrechten volgens beslissing</t>
  </si>
  <si>
    <t>Tabel 3.64: budgetten voor startbanenprojecten</t>
  </si>
  <si>
    <t>Tabel 3.63: aantal startbanenprojecten</t>
  </si>
  <si>
    <t>Tabel 3.62: aantal scholen en leerlingen secundair onderwijs waaraan lesuren onderwijs aan huis worden toegekend</t>
  </si>
  <si>
    <t>Tabel 3.61: aantal scholen en leerlingen basisonderwijs waaraan lestijden onderwijs aan huis worden toegekend</t>
  </si>
  <si>
    <r>
      <t>Tabel 3.60: overzicht recurrent budget speciale onderwijsleermiddelen</t>
    </r>
    <r>
      <rPr>
        <sz val="8"/>
        <color rgb="FF000000"/>
        <rFont val="Calibri"/>
        <family val="2"/>
      </rPr>
      <t>  </t>
    </r>
  </si>
  <si>
    <t>Tabel 3.59: overzicht subsidies voor vervoer vanuit collectieve opvangstructuren</t>
  </si>
  <si>
    <t>Tabel 3.58: overzicht tussenkomst in het kader van de vrije keuze</t>
  </si>
  <si>
    <t>Tabel 3.57: overzicht subsidies voor individueel leerlingenvervoer (in euro)</t>
  </si>
  <si>
    <t>Tabel 3.56: overzicht gesubsidieerde vervoerskeuzes in het buitengewoon secundair onderwijs</t>
  </si>
  <si>
    <t>Tabel 3.55: overzicht gesubsidieerde vervoerskeuzes in het buitengewoon basisonderwijs</t>
  </si>
  <si>
    <t>Tabel 3.54: aantal zorgwekkende dossiers gemeld aan AGODI</t>
  </si>
  <si>
    <r>
      <t>Tabel 3.53: overzicht aantal leerplichtigen met problematische afwezigheden in het secundair onderwijs*</t>
    </r>
    <r>
      <rPr>
        <sz val="8"/>
        <rFont val="Calibri"/>
        <family val="2"/>
      </rPr>
      <t>  </t>
    </r>
  </si>
  <si>
    <t>Tabel 3.52: overzicht aantal leerplichtigen met problematische afwezigheden in het basisonderwijs*</t>
  </si>
  <si>
    <r>
      <t>Tabel 3.51: aantal leerlingen voor wie de ouders een verklaring van huisonderwijs indienden en die voldoen aan de toelatingsvoorwaarden</t>
    </r>
    <r>
      <rPr>
        <sz val="8"/>
        <rFont val="Calibri"/>
        <family val="2"/>
      </rPr>
      <t>  </t>
    </r>
  </si>
  <si>
    <r>
      <t>Tabel 3.50: overzicht resultaten na de leerplichtcontrole in het Brussels Hoofdstedelijk Gewest</t>
    </r>
    <r>
      <rPr>
        <sz val="8"/>
        <rFont val="Calibri"/>
        <family val="2"/>
      </rPr>
      <t>  </t>
    </r>
  </si>
  <si>
    <r>
      <t>Tabel 3.49: overzicht resultaten leerplichtcontroles</t>
    </r>
    <r>
      <rPr>
        <sz val="8"/>
        <rFont val="Calibri"/>
        <family val="2"/>
      </rPr>
      <t>    </t>
    </r>
  </si>
  <si>
    <r>
      <t>Tabel 3.48: overzicht aantal acties leerplichtcontrole</t>
    </r>
    <r>
      <rPr>
        <sz val="8"/>
        <rFont val="Calibri"/>
        <family val="2"/>
      </rPr>
      <t>  </t>
    </r>
  </si>
  <si>
    <t>Tabel 3.48</t>
  </si>
  <si>
    <t>Inhoud tabellen Hoofdstuk 3.2 Onze klanten: ouders en leerlingen</t>
  </si>
  <si>
    <t>Tabel 3.65: aantal klachten behandeld door de Commissie Leerlingenrechten</t>
  </si>
  <si>
    <r>
      <t>*</t>
    </r>
    <r>
      <rPr>
        <i/>
        <sz val="11"/>
        <rFont val="Calibri"/>
        <family val="2"/>
        <scheme val="minor"/>
      </rPr>
      <t xml:space="preserve"> De Commissie inzake Leerlingenrechten heeft na de afkeuring van de afwijkingen op een standaarddossier geen nieuwe voorstellen tot afwijkingen meer ontvangen. Dit betekent niet noodzakelijk dat de initiatiefnemer niet heeft aangemeld: deze kan overgestapt zijn op een standaarddossier of via de beroepsprocedure via de Vlaamse Regering nog goedkeuring hebben bekomen.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</si>
</sst>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00"/>
    <numFmt numFmtId="165" formatCode="0.0%"/>
    <numFmt numFmtId="166" formatCode="_ * #,##0_ ;_ * \-#,##0_ ;_ * &quot;-&quot;??_ ;_ @_ "/>
    <numFmt numFmtId="167" formatCode="0.000000"/>
  </numFmts>
  <fonts count="23"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8"/>
      <name val="Calibri"/>
      <family val="2"/>
    </font>
    <font>
      <b/>
      <sz val="8"/>
      <name val="Calibri"/>
      <family val="2"/>
      <scheme val="minor"/>
    </font>
    <font>
      <i/>
      <sz val="9"/>
      <name val="Calibri"/>
      <family val="2"/>
      <scheme val="minor"/>
    </font>
    <font>
      <i/>
      <sz val="10"/>
      <name val="Calibri"/>
      <family val="2"/>
      <scheme val="minor"/>
    </font>
    <font>
      <i/>
      <sz val="11"/>
      <color theme="1"/>
      <name val="Calibri"/>
      <family val="2"/>
      <scheme val="minor"/>
    </font>
    <font>
      <sz val="9"/>
      <color theme="1"/>
      <name val="Calibri"/>
      <family val="2"/>
      <scheme val="minor"/>
    </font>
    <font>
      <i/>
      <sz val="11"/>
      <name val="Calibri"/>
      <family val="2"/>
      <scheme val="minor"/>
    </font>
    <font>
      <i/>
      <sz val="11"/>
      <color rgb="FF000000"/>
      <name val="Calibri"/>
      <family val="2"/>
    </font>
    <font>
      <b/>
      <sz val="12"/>
      <color theme="1"/>
      <name val="Calibri"/>
      <family val="2"/>
      <scheme val="minor"/>
    </font>
    <font>
      <sz val="8"/>
      <name val="Calibri"/>
      <family val="2"/>
      <scheme val="minor"/>
    </font>
    <font>
      <u/>
      <sz val="11"/>
      <color theme="10"/>
      <name val="Calibri"/>
      <family val="2"/>
      <scheme val="minor"/>
    </font>
    <font>
      <i/>
      <sz val="9"/>
      <color theme="1"/>
      <name val="Calibri"/>
      <family val="2"/>
      <scheme val="minor"/>
    </font>
    <font>
      <b/>
      <sz val="11"/>
      <color rgb="FF000000"/>
      <name val="Calibri"/>
      <family val="2"/>
    </font>
    <font>
      <sz val="8"/>
      <color rgb="FF000000"/>
      <name val="Calibri"/>
      <family val="2"/>
    </font>
    <font>
      <sz val="11"/>
      <name val="Calibri"/>
      <family val="2"/>
    </font>
    <font>
      <b/>
      <sz val="11"/>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65"/>
        <bgColor theme="0"/>
      </patternFill>
    </fill>
    <fill>
      <patternFill patternType="solid">
        <fgColor theme="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2" fillId="0" borderId="0" applyFont="0" applyFill="0" applyBorder="0" applyAlignment="0" applyProtection="0"/>
    <xf numFmtId="0" fontId="17" fillId="0" borderId="0" applyNumberFormat="0" applyFill="0" applyBorder="0" applyAlignment="0" applyProtection="0"/>
  </cellStyleXfs>
  <cellXfs count="143">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3" borderId="0" xfId="0" applyFill="1"/>
    <xf numFmtId="0" fontId="6" fillId="3" borderId="0" xfId="0" applyFont="1" applyFill="1" applyAlignment="1">
      <alignment vertical="center"/>
    </xf>
    <xf numFmtId="0" fontId="8" fillId="0" borderId="1" xfId="0" applyFont="1" applyBorder="1" applyAlignment="1">
      <alignment horizontal="center" vertical="center"/>
    </xf>
    <xf numFmtId="0" fontId="3" fillId="0" borderId="1" xfId="0" applyFont="1" applyBorder="1" applyAlignment="1">
      <alignment vertical="center"/>
    </xf>
    <xf numFmtId="3"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6" fillId="0" borderId="1" xfId="0" applyFont="1" applyBorder="1" applyAlignment="1">
      <alignment horizontal="right" vertical="center" wrapText="1"/>
    </xf>
    <xf numFmtId="0" fontId="3" fillId="3" borderId="1" xfId="0" applyFont="1" applyFill="1" applyBorder="1" applyAlignment="1">
      <alignment vertical="top"/>
    </xf>
    <xf numFmtId="0" fontId="6" fillId="3" borderId="1" xfId="0" applyFont="1" applyFill="1" applyBorder="1" applyAlignment="1">
      <alignment vertical="center" wrapText="1"/>
    </xf>
    <xf numFmtId="0" fontId="6" fillId="3" borderId="1" xfId="0" applyFont="1" applyFill="1" applyBorder="1" applyAlignment="1">
      <alignment horizontal="center" vertical="center"/>
    </xf>
    <xf numFmtId="0" fontId="3" fillId="3" borderId="1" xfId="0" applyFont="1" applyFill="1" applyBorder="1" applyAlignment="1">
      <alignment vertical="center"/>
    </xf>
    <xf numFmtId="3" fontId="3" fillId="3"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0" fontId="6" fillId="0" borderId="0" xfId="0" applyFont="1" applyAlignment="1">
      <alignment vertical="center"/>
    </xf>
    <xf numFmtId="0" fontId="3" fillId="0" borderId="1" xfId="0" applyFont="1" applyBorder="1"/>
    <xf numFmtId="0" fontId="6" fillId="0" borderId="1" xfId="0" applyFont="1" applyBorder="1" applyAlignment="1">
      <alignment vertical="center" wrapText="1"/>
    </xf>
    <xf numFmtId="3" fontId="6" fillId="0" borderId="1" xfId="0" applyNumberFormat="1" applyFont="1" applyBorder="1" applyAlignment="1">
      <alignment horizontal="right" vertical="center" wrapText="1"/>
    </xf>
    <xf numFmtId="0" fontId="6" fillId="3" borderId="1" xfId="0" applyFont="1" applyFill="1" applyBorder="1" applyAlignment="1">
      <alignment vertical="center"/>
    </xf>
    <xf numFmtId="3" fontId="3" fillId="3" borderId="1" xfId="0" applyNumberFormat="1" applyFont="1" applyFill="1" applyBorder="1" applyAlignment="1">
      <alignment horizontal="right" vertical="center"/>
    </xf>
    <xf numFmtId="0" fontId="3" fillId="3" borderId="1" xfId="0" applyFont="1" applyFill="1" applyBorder="1" applyAlignment="1">
      <alignment horizontal="right" vertical="center"/>
    </xf>
    <xf numFmtId="0" fontId="6" fillId="3" borderId="1" xfId="0" applyFont="1" applyFill="1" applyBorder="1" applyAlignment="1">
      <alignment horizontal="right" vertical="center" wrapText="1"/>
    </xf>
    <xf numFmtId="0" fontId="6" fillId="3" borderId="1" xfId="0" applyFont="1" applyFill="1" applyBorder="1" applyAlignment="1">
      <alignment horizontal="right" vertical="center"/>
    </xf>
    <xf numFmtId="0" fontId="3" fillId="3" borderId="1" xfId="0" applyFont="1" applyFill="1" applyBorder="1"/>
    <xf numFmtId="0" fontId="6" fillId="0" borderId="0" xfId="0" applyFont="1"/>
    <xf numFmtId="0" fontId="3" fillId="3" borderId="0" xfId="0" applyFont="1" applyFill="1"/>
    <xf numFmtId="0" fontId="6" fillId="0" borderId="1" xfId="0" applyFont="1" applyBorder="1" applyAlignment="1">
      <alignment vertical="center"/>
    </xf>
    <xf numFmtId="0" fontId="6" fillId="3" borderId="0" xfId="0" applyFont="1" applyFill="1"/>
    <xf numFmtId="0" fontId="9" fillId="3" borderId="0" xfId="0" applyFont="1" applyFill="1" applyAlignment="1">
      <alignment horizontal="justify" vertical="center"/>
    </xf>
    <xf numFmtId="0" fontId="7" fillId="3" borderId="0" xfId="0" applyFont="1" applyFill="1" applyAlignment="1">
      <alignment vertical="center"/>
    </xf>
    <xf numFmtId="0" fontId="3" fillId="3" borderId="0" xfId="0" applyFont="1" applyFill="1" applyAlignme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0" fillId="3" borderId="0" xfId="0" applyFont="1" applyFill="1" applyAlignment="1">
      <alignment vertical="center"/>
    </xf>
    <xf numFmtId="0" fontId="3" fillId="3" borderId="1" xfId="0" applyFont="1" applyFill="1" applyBorder="1" applyAlignment="1">
      <alignment horizontal="left" vertical="center" indent="2"/>
    </xf>
    <xf numFmtId="0" fontId="6" fillId="3" borderId="2" xfId="0" applyFont="1" applyFill="1" applyBorder="1" applyAlignment="1">
      <alignment vertical="center" wrapText="1"/>
    </xf>
    <xf numFmtId="0" fontId="3" fillId="3" borderId="2" xfId="0" applyFont="1" applyFill="1" applyBorder="1" applyAlignment="1">
      <alignment vertical="center" wrapText="1"/>
    </xf>
    <xf numFmtId="0" fontId="3" fillId="3" borderId="2" xfId="0" applyFont="1" applyFill="1" applyBorder="1" applyAlignment="1">
      <alignment vertical="center"/>
    </xf>
    <xf numFmtId="0" fontId="6" fillId="3" borderId="2" xfId="0" applyFont="1" applyFill="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10" fontId="3" fillId="3" borderId="0" xfId="1" applyNumberFormat="1" applyFont="1" applyFill="1"/>
    <xf numFmtId="10" fontId="0" fillId="3" borderId="0" xfId="1" applyNumberFormat="1" applyFont="1" applyFill="1"/>
    <xf numFmtId="10" fontId="3" fillId="3" borderId="1" xfId="1" applyNumberFormat="1" applyFont="1" applyFill="1" applyBorder="1" applyAlignment="1">
      <alignment horizontal="right" vertical="center" wrapText="1"/>
    </xf>
    <xf numFmtId="0" fontId="3" fillId="0" borderId="1" xfId="0" applyFont="1" applyBorder="1" applyAlignment="1">
      <alignment vertical="center" wrapText="1"/>
    </xf>
    <xf numFmtId="0" fontId="1" fillId="3" borderId="0" xfId="0" applyFont="1" applyFill="1"/>
    <xf numFmtId="3" fontId="3" fillId="3" borderId="1" xfId="0" applyNumberFormat="1" applyFont="1" applyFill="1" applyBorder="1"/>
    <xf numFmtId="0" fontId="0" fillId="3" borderId="1" xfId="0" applyFill="1" applyBorder="1"/>
    <xf numFmtId="0" fontId="1" fillId="3" borderId="1" xfId="0" applyFont="1" applyFill="1" applyBorder="1" applyAlignment="1">
      <alignment horizontal="center" vertical="center"/>
    </xf>
    <xf numFmtId="0" fontId="1" fillId="3" borderId="1" xfId="0" applyFont="1" applyFill="1" applyBorder="1"/>
    <xf numFmtId="4" fontId="3" fillId="3" borderId="1" xfId="0" applyNumberFormat="1" applyFont="1" applyFill="1" applyBorder="1"/>
    <xf numFmtId="4" fontId="6" fillId="3" borderId="1" xfId="0" applyNumberFormat="1" applyFont="1" applyFill="1" applyBorder="1"/>
    <xf numFmtId="0" fontId="1" fillId="3" borderId="1" xfId="0" applyFont="1" applyFill="1" applyBorder="1" applyAlignment="1">
      <alignment horizontal="center"/>
    </xf>
    <xf numFmtId="164" fontId="0" fillId="3" borderId="1" xfId="0" applyNumberFormat="1" applyFill="1" applyBorder="1"/>
    <xf numFmtId="0" fontId="4" fillId="2" borderId="1" xfId="0" applyFont="1" applyFill="1" applyBorder="1" applyAlignment="1">
      <alignment vertical="center"/>
    </xf>
    <xf numFmtId="0" fontId="5" fillId="2" borderId="1"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right" vertical="center" wrapText="1"/>
    </xf>
    <xf numFmtId="0" fontId="1" fillId="2" borderId="1" xfId="0" applyFont="1" applyFill="1" applyBorder="1" applyAlignment="1">
      <alignment vertical="center"/>
    </xf>
    <xf numFmtId="0" fontId="4" fillId="2" borderId="1" xfId="0" applyFont="1" applyFill="1" applyBorder="1" applyAlignment="1">
      <alignment vertical="center" wrapText="1"/>
    </xf>
    <xf numFmtId="0" fontId="5" fillId="2" borderId="1" xfId="0" applyFont="1" applyFill="1" applyBorder="1" applyAlignment="1">
      <alignment horizontal="right" vertical="center"/>
    </xf>
    <xf numFmtId="0" fontId="4" fillId="2" borderId="1" xfId="0" applyFont="1" applyFill="1" applyBorder="1" applyAlignment="1">
      <alignment horizontal="right" vertical="center"/>
    </xf>
    <xf numFmtId="4" fontId="0" fillId="3" borderId="1" xfId="0" applyNumberFormat="1" applyFill="1" applyBorder="1" applyAlignment="1">
      <alignment horizontal="right" vertical="center" wrapText="1"/>
    </xf>
    <xf numFmtId="3" fontId="0" fillId="3" borderId="1" xfId="0" applyNumberFormat="1" applyFill="1" applyBorder="1" applyAlignment="1">
      <alignment horizontal="right" vertical="center" wrapText="1"/>
    </xf>
    <xf numFmtId="0" fontId="1" fillId="3" borderId="1" xfId="0" applyFont="1" applyFill="1" applyBorder="1" applyAlignment="1">
      <alignment horizontal="right" vertical="center" wrapText="1"/>
    </xf>
    <xf numFmtId="2" fontId="0" fillId="3" borderId="1" xfId="0" applyNumberFormat="1" applyFill="1" applyBorder="1" applyAlignment="1">
      <alignment horizontal="right" vertical="center" wrapText="1"/>
    </xf>
    <xf numFmtId="0" fontId="10" fillId="4" borderId="0" xfId="0" applyFont="1" applyFill="1" applyAlignment="1">
      <alignment vertical="center"/>
    </xf>
    <xf numFmtId="0" fontId="11" fillId="5" borderId="0" xfId="0" applyFont="1" applyFill="1"/>
    <xf numFmtId="0" fontId="9" fillId="4" borderId="0" xfId="0" applyFont="1" applyFill="1" applyAlignment="1">
      <alignment vertical="center"/>
    </xf>
    <xf numFmtId="0" fontId="12" fillId="3" borderId="0" xfId="0" applyFont="1" applyFill="1"/>
    <xf numFmtId="165" fontId="3" fillId="0" borderId="1" xfId="0" applyNumberFormat="1" applyFont="1" applyBorder="1" applyAlignment="1">
      <alignment horizontal="right" vertical="center" wrapText="1"/>
    </xf>
    <xf numFmtId="3" fontId="3" fillId="3" borderId="0" xfId="0" applyNumberFormat="1" applyFont="1" applyFill="1"/>
    <xf numFmtId="0" fontId="13" fillId="0" borderId="1" xfId="0" applyFont="1" applyBorder="1" applyAlignment="1">
      <alignment horizontal="right" vertical="center"/>
    </xf>
    <xf numFmtId="0" fontId="14" fillId="0" borderId="1" xfId="0" applyFont="1" applyBorder="1" applyAlignment="1">
      <alignment horizontal="right" vertical="center"/>
    </xf>
    <xf numFmtId="3" fontId="10" fillId="0" borderId="1" xfId="0" applyNumberFormat="1" applyFont="1" applyBorder="1" applyAlignment="1">
      <alignment horizontal="right" vertical="center" wrapText="1"/>
    </xf>
    <xf numFmtId="0" fontId="0" fillId="3" borderId="4" xfId="0" applyFill="1" applyBorder="1" applyAlignment="1">
      <alignment horizontal="center" vertical="center" wrapText="1"/>
    </xf>
    <xf numFmtId="0" fontId="15" fillId="0" borderId="0" xfId="0" applyFont="1"/>
    <xf numFmtId="0" fontId="17" fillId="0" borderId="0" xfId="2"/>
    <xf numFmtId="0" fontId="17" fillId="3" borderId="0" xfId="2" applyFill="1"/>
    <xf numFmtId="167" fontId="3" fillId="3" borderId="0" xfId="0" applyNumberFormat="1" applyFont="1" applyFill="1"/>
    <xf numFmtId="0" fontId="19" fillId="3" borderId="0" xfId="0" applyFont="1" applyFill="1" applyAlignment="1">
      <alignment vertical="center"/>
    </xf>
    <xf numFmtId="0" fontId="6" fillId="3" borderId="1" xfId="0" applyFont="1" applyFill="1" applyBorder="1" applyAlignment="1">
      <alignment horizontal="center" vertical="center" wrapText="1"/>
    </xf>
    <xf numFmtId="0" fontId="17" fillId="0" borderId="0" xfId="2" applyFill="1"/>
    <xf numFmtId="10" fontId="3" fillId="0" borderId="1" xfId="0" applyNumberFormat="1" applyFont="1" applyBorder="1" applyAlignment="1">
      <alignment horizontal="right" vertical="center"/>
    </xf>
    <xf numFmtId="10" fontId="3" fillId="3" borderId="1" xfId="0" applyNumberFormat="1" applyFont="1" applyFill="1" applyBorder="1" applyAlignment="1">
      <alignment horizontal="right" vertical="center"/>
    </xf>
    <xf numFmtId="10" fontId="3" fillId="3" borderId="1" xfId="0" applyNumberFormat="1" applyFont="1" applyFill="1" applyBorder="1" applyAlignment="1">
      <alignment vertical="center"/>
    </xf>
    <xf numFmtId="10" fontId="10" fillId="0" borderId="1" xfId="0" applyNumberFormat="1" applyFont="1" applyBorder="1" applyAlignment="1">
      <alignment horizontal="right" vertical="center"/>
    </xf>
    <xf numFmtId="165" fontId="3" fillId="3" borderId="1" xfId="0" applyNumberFormat="1" applyFont="1" applyFill="1" applyBorder="1" applyAlignment="1">
      <alignment horizontal="right" vertical="center"/>
    </xf>
    <xf numFmtId="10" fontId="3" fillId="3" borderId="1" xfId="0" applyNumberFormat="1" applyFont="1" applyFill="1" applyBorder="1"/>
    <xf numFmtId="3" fontId="3" fillId="3" borderId="1" xfId="0" applyNumberFormat="1" applyFont="1" applyFill="1" applyBorder="1" applyAlignment="1">
      <alignment horizontal="right"/>
    </xf>
    <xf numFmtId="10" fontId="3" fillId="3" borderId="1" xfId="0" applyNumberFormat="1" applyFont="1" applyFill="1" applyBorder="1" applyAlignment="1">
      <alignment horizontal="right"/>
    </xf>
    <xf numFmtId="10" fontId="6" fillId="3" borderId="1" xfId="0" applyNumberFormat="1" applyFont="1" applyFill="1" applyBorder="1"/>
    <xf numFmtId="0" fontId="6" fillId="3" borderId="1" xfId="0" applyFont="1" applyFill="1" applyBorder="1" applyAlignment="1">
      <alignment horizontal="center"/>
    </xf>
    <xf numFmtId="164" fontId="3" fillId="3" borderId="1" xfId="0" applyNumberFormat="1" applyFont="1" applyFill="1" applyBorder="1"/>
    <xf numFmtId="10" fontId="3" fillId="3" borderId="1" xfId="0" applyNumberFormat="1" applyFont="1" applyFill="1" applyBorder="1" applyAlignment="1">
      <alignment horizontal="right" vertical="center" wrapText="1"/>
    </xf>
    <xf numFmtId="0" fontId="6" fillId="2" borderId="1" xfId="0" applyFont="1" applyFill="1" applyBorder="1" applyAlignment="1">
      <alignmen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166" fontId="3" fillId="2" borderId="1" xfId="0" applyNumberFormat="1" applyFont="1" applyFill="1" applyBorder="1" applyAlignment="1">
      <alignment horizontal="right" vertical="center" wrapText="1"/>
    </xf>
    <xf numFmtId="166" fontId="3" fillId="2" borderId="2" xfId="0" applyNumberFormat="1" applyFont="1" applyFill="1" applyBorder="1" applyAlignment="1">
      <alignment horizontal="right" vertical="center" wrapText="1"/>
    </xf>
    <xf numFmtId="10" fontId="21" fillId="0" borderId="7" xfId="0" quotePrefix="1" applyNumberFormat="1" applyFont="1" applyBorder="1"/>
    <xf numFmtId="0" fontId="3" fillId="2" borderId="1" xfId="0" applyFont="1" applyFill="1" applyBorder="1" applyAlignment="1">
      <alignment vertical="top"/>
    </xf>
    <xf numFmtId="0" fontId="3" fillId="2" borderId="1" xfId="0" applyFont="1" applyFill="1" applyBorder="1" applyAlignment="1">
      <alignment horizontal="right" vertical="center" wrapText="1"/>
    </xf>
    <xf numFmtId="166" fontId="6" fillId="2" borderId="1" xfId="0" applyNumberFormat="1" applyFont="1" applyFill="1" applyBorder="1" applyAlignment="1">
      <alignment horizontal="right" vertical="center" wrapText="1"/>
    </xf>
    <xf numFmtId="10" fontId="22" fillId="0" borderId="7" xfId="0" quotePrefix="1" applyNumberFormat="1" applyFont="1" applyBorder="1"/>
    <xf numFmtId="1" fontId="3" fillId="3" borderId="1" xfId="0" applyNumberFormat="1" applyFont="1" applyFill="1" applyBorder="1" applyAlignment="1">
      <alignment horizontal="right" vertical="center" wrapText="1"/>
    </xf>
    <xf numFmtId="165" fontId="3" fillId="3" borderId="1" xfId="0" applyNumberFormat="1" applyFont="1" applyFill="1" applyBorder="1" applyAlignment="1">
      <alignment horizontal="right" vertical="center" wrapText="1"/>
    </xf>
    <xf numFmtId="165" fontId="3" fillId="3" borderId="1" xfId="1" applyNumberFormat="1" applyFont="1" applyFill="1" applyBorder="1" applyAlignment="1">
      <alignment horizontal="right" vertical="center" wrapText="1"/>
    </xf>
    <xf numFmtId="3" fontId="6" fillId="3" borderId="1" xfId="0" applyNumberFormat="1" applyFont="1" applyFill="1" applyBorder="1" applyAlignment="1">
      <alignment horizontal="right" vertical="center" wrapText="1"/>
    </xf>
    <xf numFmtId="0" fontId="3" fillId="0" borderId="0" xfId="0" applyFont="1"/>
    <xf numFmtId="0" fontId="9" fillId="3" borderId="5" xfId="0" applyFont="1" applyFill="1" applyBorder="1" applyAlignment="1">
      <alignment horizontal="left" vertical="top" wrapText="1"/>
    </xf>
    <xf numFmtId="0" fontId="18" fillId="3" borderId="5" xfId="0" applyFont="1" applyFill="1" applyBorder="1" applyAlignment="1">
      <alignment horizontal="left" vertical="top" wrapText="1"/>
    </xf>
    <xf numFmtId="0" fontId="6" fillId="2" borderId="1" xfId="0" applyFont="1" applyFill="1" applyBorder="1" applyAlignment="1">
      <alignment vertical="center"/>
    </xf>
    <xf numFmtId="0" fontId="6" fillId="2" borderId="4" xfId="0" applyFont="1" applyFill="1" applyBorder="1" applyAlignment="1">
      <alignment vertical="center"/>
    </xf>
    <xf numFmtId="0" fontId="1" fillId="2" borderId="1" xfId="0" applyFont="1" applyFill="1" applyBorder="1" applyAlignment="1">
      <alignment vertical="center"/>
    </xf>
    <xf numFmtId="0" fontId="1" fillId="2" borderId="3" xfId="0" applyFont="1" applyFill="1" applyBorder="1" applyAlignme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 fillId="3" borderId="1" xfId="0" applyFont="1" applyFill="1" applyBorder="1" applyAlignment="1">
      <alignment horizontal="left" vertical="center"/>
    </xf>
    <xf numFmtId="0" fontId="6" fillId="3" borderId="1" xfId="0" applyFont="1" applyFill="1" applyBorder="1" applyAlignment="1">
      <alignment horizontal="left"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vertical="center"/>
    </xf>
    <xf numFmtId="0" fontId="3" fillId="3" borderId="1" xfId="0" applyFont="1" applyFill="1" applyBorder="1" applyAlignment="1">
      <alignment vertical="top"/>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left" wrapText="1"/>
    </xf>
    <xf numFmtId="0" fontId="3" fillId="3" borderId="0" xfId="0" applyFont="1" applyFill="1" applyAlignment="1">
      <alignment horizontal="left" wrapText="1"/>
    </xf>
  </cellXfs>
  <cellStyles count="3">
    <cellStyle name="Hyperlink" xfId="2" builtinId="8"/>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85D15-2937-4C6F-9633-8C49B6C77FB7}">
  <sheetPr codeName="Blad1"/>
  <dimension ref="A1:B24"/>
  <sheetViews>
    <sheetView tabSelected="1" workbookViewId="0"/>
  </sheetViews>
  <sheetFormatPr defaultRowHeight="14.4" x14ac:dyDescent="0.3"/>
  <sheetData>
    <row r="1" spans="1:2" ht="15.6" x14ac:dyDescent="0.3">
      <c r="A1" s="82" t="s">
        <v>190</v>
      </c>
    </row>
    <row r="3" spans="1:2" x14ac:dyDescent="0.3">
      <c r="A3" s="88" t="s">
        <v>189</v>
      </c>
      <c r="B3" t="s">
        <v>1</v>
      </c>
    </row>
    <row r="4" spans="1:2" x14ac:dyDescent="0.3">
      <c r="A4" s="83" t="s">
        <v>0</v>
      </c>
      <c r="B4" t="s">
        <v>3</v>
      </c>
    </row>
    <row r="5" spans="1:2" x14ac:dyDescent="0.3">
      <c r="A5" s="83" t="s">
        <v>2</v>
      </c>
      <c r="B5" t="s">
        <v>5</v>
      </c>
    </row>
    <row r="6" spans="1:2" x14ac:dyDescent="0.3">
      <c r="A6" s="83" t="s">
        <v>4</v>
      </c>
      <c r="B6" t="s">
        <v>7</v>
      </c>
    </row>
    <row r="7" spans="1:2" x14ac:dyDescent="0.3">
      <c r="A7" s="83" t="s">
        <v>6</v>
      </c>
      <c r="B7" t="s">
        <v>9</v>
      </c>
    </row>
    <row r="8" spans="1:2" x14ac:dyDescent="0.3">
      <c r="A8" s="83" t="s">
        <v>8</v>
      </c>
      <c r="B8" t="s">
        <v>11</v>
      </c>
    </row>
    <row r="9" spans="1:2" x14ac:dyDescent="0.3">
      <c r="A9" s="83" t="s">
        <v>10</v>
      </c>
      <c r="B9" t="s">
        <v>13</v>
      </c>
    </row>
    <row r="10" spans="1:2" x14ac:dyDescent="0.3">
      <c r="A10" s="83" t="s">
        <v>12</v>
      </c>
      <c r="B10" t="s">
        <v>15</v>
      </c>
    </row>
    <row r="11" spans="1:2" x14ac:dyDescent="0.3">
      <c r="A11" s="83" t="s">
        <v>14</v>
      </c>
      <c r="B11" t="s">
        <v>17</v>
      </c>
    </row>
    <row r="12" spans="1:2" x14ac:dyDescent="0.3">
      <c r="A12" s="83" t="s">
        <v>16</v>
      </c>
      <c r="B12" t="s">
        <v>19</v>
      </c>
    </row>
    <row r="13" spans="1:2" x14ac:dyDescent="0.3">
      <c r="A13" s="83" t="s">
        <v>18</v>
      </c>
      <c r="B13" t="s">
        <v>21</v>
      </c>
    </row>
    <row r="14" spans="1:2" x14ac:dyDescent="0.3">
      <c r="A14" s="83" t="s">
        <v>20</v>
      </c>
      <c r="B14" t="s">
        <v>23</v>
      </c>
    </row>
    <row r="15" spans="1:2" x14ac:dyDescent="0.3">
      <c r="A15" s="83" t="s">
        <v>22</v>
      </c>
      <c r="B15" t="s">
        <v>25</v>
      </c>
    </row>
    <row r="16" spans="1:2" x14ac:dyDescent="0.3">
      <c r="A16" s="83" t="s">
        <v>24</v>
      </c>
      <c r="B16" t="s">
        <v>27</v>
      </c>
    </row>
    <row r="17" spans="1:2" x14ac:dyDescent="0.3">
      <c r="A17" s="83" t="s">
        <v>26</v>
      </c>
      <c r="B17" t="s">
        <v>29</v>
      </c>
    </row>
    <row r="18" spans="1:2" x14ac:dyDescent="0.3">
      <c r="A18" s="83" t="s">
        <v>28</v>
      </c>
      <c r="B18" t="s">
        <v>31</v>
      </c>
    </row>
    <row r="19" spans="1:2" x14ac:dyDescent="0.3">
      <c r="A19" s="83" t="s">
        <v>30</v>
      </c>
      <c r="B19" t="s">
        <v>33</v>
      </c>
    </row>
    <row r="20" spans="1:2" x14ac:dyDescent="0.3">
      <c r="A20" s="83" t="s">
        <v>32</v>
      </c>
      <c r="B20" t="s">
        <v>35</v>
      </c>
    </row>
    <row r="21" spans="1:2" x14ac:dyDescent="0.3">
      <c r="A21" s="83" t="s">
        <v>34</v>
      </c>
      <c r="B21" s="119" t="s">
        <v>37</v>
      </c>
    </row>
    <row r="22" spans="1:2" x14ac:dyDescent="0.3">
      <c r="A22" s="83" t="s">
        <v>36</v>
      </c>
      <c r="B22" t="s">
        <v>39</v>
      </c>
    </row>
    <row r="23" spans="1:2" x14ac:dyDescent="0.3">
      <c r="A23" s="83" t="s">
        <v>38</v>
      </c>
      <c r="B23" t="s">
        <v>40</v>
      </c>
    </row>
    <row r="24" spans="1:2" x14ac:dyDescent="0.3">
      <c r="A24" s="83"/>
    </row>
  </sheetData>
  <phoneticPr fontId="16" type="noConversion"/>
  <hyperlinks>
    <hyperlink ref="A4" location="'3.49'!A1" display="Tabel 3.49" xr:uid="{6E634EB9-5FA7-4368-81A3-E0EFD4CEAE68}"/>
    <hyperlink ref="A5" location="'3.50'!A1" display="Tabel 3.50" xr:uid="{C3A4EBE7-1FD9-44BD-BC05-A14BF30D0786}"/>
    <hyperlink ref="A6" location="'3.51'!A1" display="Tabel 3.51" xr:uid="{DF4CA177-0A5A-43E9-AFAE-03F8C46DF9A5}"/>
    <hyperlink ref="A7" location="'3.52'!A1" display="Tabel 3.52" xr:uid="{D15CF2BA-4B06-47E0-97AD-10CF7A2F3E95}"/>
    <hyperlink ref="A8" location="'3.53'!A1" display="Tabel 3.53" xr:uid="{CC39DD04-0BF6-4711-8659-34B7173B7220}"/>
    <hyperlink ref="A9" location="'3.54'!A1" display="Tabel 3.54" xr:uid="{1192FE07-8EE8-4660-BF09-14EC99E370B0}"/>
    <hyperlink ref="A10" location="'3.55'!A1" display="Tabel 3.55" xr:uid="{90EEE2F7-9F71-4BEB-9DDF-F5A2C52D0968}"/>
    <hyperlink ref="A11" location="'3.56'!A1" display="Tabel 3.56" xr:uid="{D049E5D9-3CC7-422B-B706-91AE9CD0008D}"/>
    <hyperlink ref="A12" location="'3.57'!A1" display="Tabel 3.57" xr:uid="{0B8B376B-7325-4899-AA6A-6896B79C14FB}"/>
    <hyperlink ref="A13" location="'3.58'!A1" display="Tabel 3.58" xr:uid="{2430D823-DDDF-420B-9268-A1F8B50B0584}"/>
    <hyperlink ref="A14" location="'3.59'!A1" display="Tabel 3.59" xr:uid="{DF2934F9-DAAC-4136-B98C-7F19A79B6450}"/>
    <hyperlink ref="A15" location="'3.60'!A1" display="Tabel 3.60" xr:uid="{4298A78D-47EF-4E17-B5CA-FF0E84F925EE}"/>
    <hyperlink ref="A16" location="'3.61'!A1" display="Tabel 3.61" xr:uid="{595882BB-E9A8-425A-90EA-667C15858139}"/>
    <hyperlink ref="A17" location="'3.62'!A1" display="Tabel 3.62" xr:uid="{029E6C02-8C5E-412D-BE57-BFC426A29449}"/>
    <hyperlink ref="A18" location="'3.63'!A1" display="Tabel 3.63" xr:uid="{1804A6F1-D5AB-4F17-8EDB-82F14B1C7AF7}"/>
    <hyperlink ref="A19" location="'3.64'!A1" display="Tabel 3.64" xr:uid="{D6981C8A-7633-4733-83DE-7FBACF5B0F45}"/>
    <hyperlink ref="A20" location="'3.65'!A1" display="Tabel 3.65" xr:uid="{A5D7D973-3BDD-4891-B31C-E1B92E663924}"/>
    <hyperlink ref="A21" location="'3.66'!A1" display="Tabel 3.66" xr:uid="{D207538F-8830-4C4C-9705-8545EB8C965A}"/>
    <hyperlink ref="A22" location="'3.67'!A1" display="Tabel 3.67" xr:uid="{C8D62F1D-A1D5-4E33-A976-CC7B5E0659F0}"/>
    <hyperlink ref="A23" location="'3.68'!A1" display="Tabel 3.68" xr:uid="{48B3D601-2AFA-45A2-BE48-6D8D3F2070B0}"/>
    <hyperlink ref="A3" location="'3.48'!A1" display="Tabel 3.48" xr:uid="{B4BD6976-A359-4B0A-A57C-84973428FF1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9856F-0B93-4946-925F-A10767C92F94}">
  <sheetPr codeName="Blad10"/>
  <dimension ref="A1:F6"/>
  <sheetViews>
    <sheetView workbookViewId="0">
      <selection activeCell="D6" sqref="D6"/>
    </sheetView>
  </sheetViews>
  <sheetFormatPr defaultColWidth="9.109375" defaultRowHeight="14.4" x14ac:dyDescent="0.3"/>
  <cols>
    <col min="1" max="1" width="17.88671875" style="3" customWidth="1"/>
    <col min="2" max="2" width="11.44140625" style="3" customWidth="1"/>
    <col min="3" max="5" width="11.109375" style="3" customWidth="1"/>
    <col min="6" max="6" width="17.44140625" style="3" customWidth="1"/>
    <col min="7" max="16384" width="9.109375" style="3"/>
  </cols>
  <sheetData>
    <row r="1" spans="1:6" x14ac:dyDescent="0.3">
      <c r="A1" s="84" t="s">
        <v>41</v>
      </c>
    </row>
    <row r="2" spans="1:6" x14ac:dyDescent="0.3">
      <c r="A2" s="49" t="s">
        <v>180</v>
      </c>
    </row>
    <row r="3" spans="1:6" ht="43.2" x14ac:dyDescent="0.3">
      <c r="A3" s="33"/>
      <c r="B3" s="12" t="s">
        <v>43</v>
      </c>
      <c r="C3" s="12" t="s">
        <v>44</v>
      </c>
      <c r="D3" s="12" t="s">
        <v>45</v>
      </c>
      <c r="E3" s="12" t="s">
        <v>46</v>
      </c>
      <c r="F3" s="87" t="s">
        <v>47</v>
      </c>
    </row>
    <row r="4" spans="1:6" x14ac:dyDescent="0.3">
      <c r="A4" s="25" t="s">
        <v>79</v>
      </c>
      <c r="B4" s="50">
        <v>11934</v>
      </c>
      <c r="C4" s="50">
        <v>11773</v>
      </c>
      <c r="D4" s="50">
        <v>12126</v>
      </c>
      <c r="E4" s="95" t="s">
        <v>80</v>
      </c>
      <c r="F4" s="96" t="s">
        <v>80</v>
      </c>
    </row>
    <row r="5" spans="1:6" x14ac:dyDescent="0.3">
      <c r="A5" s="25" t="s">
        <v>81</v>
      </c>
      <c r="B5" s="50">
        <v>6022</v>
      </c>
      <c r="C5" s="50">
        <v>5799</v>
      </c>
      <c r="D5" s="50">
        <v>6125</v>
      </c>
      <c r="E5" s="50">
        <v>6175</v>
      </c>
      <c r="F5" s="94">
        <v>8.1632653061224497E-3</v>
      </c>
    </row>
    <row r="6" spans="1:6" x14ac:dyDescent="0.3">
      <c r="A6" s="25" t="s">
        <v>82</v>
      </c>
      <c r="B6" s="50">
        <v>910</v>
      </c>
      <c r="C6" s="50">
        <v>1253</v>
      </c>
      <c r="D6" s="50">
        <v>1109</v>
      </c>
      <c r="E6" s="50">
        <v>1249</v>
      </c>
      <c r="F6" s="94">
        <v>0.12623985572587917</v>
      </c>
    </row>
  </sheetData>
  <hyperlinks>
    <hyperlink ref="A1" location="Inhoud!A1" display="Terug naar inhoud" xr:uid="{0996F82F-D415-4293-A3D9-1F9CC970D7A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FAFAB-760C-4E45-A82A-6C7763515D8F}">
  <sheetPr codeName="Blad11"/>
  <dimension ref="A1:F6"/>
  <sheetViews>
    <sheetView workbookViewId="0">
      <selection activeCell="A2" sqref="A2"/>
    </sheetView>
  </sheetViews>
  <sheetFormatPr defaultColWidth="9.109375" defaultRowHeight="14.4" x14ac:dyDescent="0.3"/>
  <cols>
    <col min="1" max="1" width="17.5546875" style="3" customWidth="1"/>
    <col min="2" max="2" width="14" style="3" customWidth="1"/>
    <col min="3" max="5" width="15.33203125" style="3" customWidth="1"/>
    <col min="6" max="6" width="19.33203125" style="3" customWidth="1"/>
    <col min="7" max="16384" width="9.109375" style="3"/>
  </cols>
  <sheetData>
    <row r="1" spans="1:6" x14ac:dyDescent="0.3">
      <c r="A1" s="84" t="s">
        <v>41</v>
      </c>
    </row>
    <row r="2" spans="1:6" x14ac:dyDescent="0.3">
      <c r="A2" s="49" t="s">
        <v>179</v>
      </c>
    </row>
    <row r="3" spans="1:6" ht="28.8" x14ac:dyDescent="0.3">
      <c r="A3" s="53"/>
      <c r="B3" s="52">
        <v>2019</v>
      </c>
      <c r="C3" s="52">
        <v>2020</v>
      </c>
      <c r="D3" s="52">
        <v>2021</v>
      </c>
      <c r="E3" s="12">
        <v>2022</v>
      </c>
      <c r="F3" s="87" t="s">
        <v>83</v>
      </c>
    </row>
    <row r="4" spans="1:6" x14ac:dyDescent="0.3">
      <c r="A4" s="51" t="s">
        <v>81</v>
      </c>
      <c r="B4" s="54">
        <v>1370599.32</v>
      </c>
      <c r="C4" s="54">
        <v>1385342.54</v>
      </c>
      <c r="D4" s="54">
        <v>1394697.9</v>
      </c>
      <c r="E4" s="54">
        <v>1529410.28</v>
      </c>
      <c r="F4" s="94">
        <v>9.6588931552847493E-2</v>
      </c>
    </row>
    <row r="5" spans="1:6" x14ac:dyDescent="0.3">
      <c r="A5" s="51" t="s">
        <v>82</v>
      </c>
      <c r="B5" s="54">
        <v>1012358.3</v>
      </c>
      <c r="C5" s="54">
        <v>835698.8</v>
      </c>
      <c r="D5" s="54">
        <v>1257911.43</v>
      </c>
      <c r="E5" s="54">
        <v>1468635.37</v>
      </c>
      <c r="F5" s="94">
        <v>0.16751890075440382</v>
      </c>
    </row>
    <row r="6" spans="1:6" x14ac:dyDescent="0.3">
      <c r="A6" s="53" t="s">
        <v>66</v>
      </c>
      <c r="B6" s="55">
        <f>SUM(B4:B5)</f>
        <v>2382957.62</v>
      </c>
      <c r="C6" s="55">
        <f>SUM(C4:C5)</f>
        <v>2221041.34</v>
      </c>
      <c r="D6" s="55">
        <f>SUM(D4:D5)</f>
        <v>2652609.33</v>
      </c>
      <c r="E6" s="55">
        <f>SUM(E4:E5)</f>
        <v>2998045.6500000004</v>
      </c>
      <c r="F6" s="97">
        <v>0.13022510178685087</v>
      </c>
    </row>
  </sheetData>
  <hyperlinks>
    <hyperlink ref="A1" location="Inhoud!A1" display="Terug naar inhoud" xr:uid="{7C1FB631-7C7A-4E8A-941E-F99AB7340D70}"/>
  </hyperlinks>
  <pageMargins left="0.7" right="0.7" top="0.75" bottom="0.75" header="0.3" footer="0.3"/>
  <ignoredErrors>
    <ignoredError sqref="B6:E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F5D7-EEC7-457B-9DBD-3602B733486C}">
  <sheetPr codeName="Blad12"/>
  <dimension ref="A1:F5"/>
  <sheetViews>
    <sheetView workbookViewId="0">
      <selection activeCell="A2" sqref="A2"/>
    </sheetView>
  </sheetViews>
  <sheetFormatPr defaultColWidth="9.109375" defaultRowHeight="14.4" x14ac:dyDescent="0.3"/>
  <cols>
    <col min="1" max="1" width="22.109375" style="3" customWidth="1"/>
    <col min="2" max="2" width="12.109375" style="3" customWidth="1"/>
    <col min="3" max="3" width="11.44140625" style="3" bestFit="1" customWidth="1"/>
    <col min="4" max="5" width="11.44140625" style="3" customWidth="1"/>
    <col min="6" max="6" width="16.6640625" style="3" customWidth="1"/>
    <col min="7" max="16384" width="9.109375" style="3"/>
  </cols>
  <sheetData>
    <row r="1" spans="1:6" x14ac:dyDescent="0.3">
      <c r="A1" s="84" t="s">
        <v>41</v>
      </c>
    </row>
    <row r="2" spans="1:6" x14ac:dyDescent="0.3">
      <c r="A2" s="49" t="s">
        <v>178</v>
      </c>
    </row>
    <row r="3" spans="1:6" ht="43.2" x14ac:dyDescent="0.3">
      <c r="A3" s="51"/>
      <c r="B3" s="52">
        <v>2019</v>
      </c>
      <c r="C3" s="52">
        <v>2020</v>
      </c>
      <c r="D3" s="12">
        <v>2021</v>
      </c>
      <c r="E3" s="12">
        <v>2022</v>
      </c>
      <c r="F3" s="87" t="s">
        <v>83</v>
      </c>
    </row>
    <row r="4" spans="1:6" x14ac:dyDescent="0.3">
      <c r="A4" s="53" t="s">
        <v>84</v>
      </c>
      <c r="B4" s="51">
        <v>699</v>
      </c>
      <c r="C4" s="51">
        <v>700</v>
      </c>
      <c r="D4" s="25">
        <v>595</v>
      </c>
      <c r="E4" s="50">
        <v>1003</v>
      </c>
      <c r="F4" s="94">
        <v>0.68571428571428572</v>
      </c>
    </row>
    <row r="5" spans="1:6" x14ac:dyDescent="0.3">
      <c r="A5" s="53" t="s">
        <v>85</v>
      </c>
      <c r="B5" s="55">
        <v>278900.99</v>
      </c>
      <c r="C5" s="55">
        <v>239196.59</v>
      </c>
      <c r="D5" s="55">
        <v>260441.31</v>
      </c>
      <c r="E5" s="55">
        <v>404143.84</v>
      </c>
      <c r="F5" s="94">
        <v>0.55176550140989544</v>
      </c>
    </row>
  </sheetData>
  <hyperlinks>
    <hyperlink ref="A1" location="Inhoud!A1" display="Terug naar inhoud" xr:uid="{D91C7047-CB7E-46E6-AF0A-00B17F25FD5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FB460-C9F8-4EF3-A391-60B7291EBF61}">
  <sheetPr codeName="Blad13"/>
  <dimension ref="A1:E6"/>
  <sheetViews>
    <sheetView workbookViewId="0">
      <selection activeCell="C9" sqref="C9"/>
    </sheetView>
  </sheetViews>
  <sheetFormatPr defaultColWidth="9.109375" defaultRowHeight="14.4" x14ac:dyDescent="0.3"/>
  <cols>
    <col min="1" max="1" width="18.6640625" style="3" bestFit="1" customWidth="1"/>
    <col min="2" max="2" width="11.6640625" style="3" customWidth="1"/>
    <col min="3" max="3" width="10.44140625" style="3" bestFit="1" customWidth="1"/>
    <col min="4" max="4" width="11.33203125" style="3" customWidth="1"/>
    <col min="5" max="5" width="10.44140625" style="3" bestFit="1" customWidth="1"/>
    <col min="6" max="16384" width="9.109375" style="3"/>
  </cols>
  <sheetData>
    <row r="1" spans="1:5" x14ac:dyDescent="0.3">
      <c r="A1" s="84" t="s">
        <v>41</v>
      </c>
    </row>
    <row r="2" spans="1:5" x14ac:dyDescent="0.3">
      <c r="A2" s="49" t="s">
        <v>177</v>
      </c>
    </row>
    <row r="3" spans="1:5" x14ac:dyDescent="0.3">
      <c r="A3" s="51"/>
      <c r="B3" s="56">
        <v>2019</v>
      </c>
      <c r="C3" s="56">
        <v>2020</v>
      </c>
      <c r="D3" s="56">
        <v>2021</v>
      </c>
      <c r="E3" s="98">
        <v>2022</v>
      </c>
    </row>
    <row r="4" spans="1:5" x14ac:dyDescent="0.3">
      <c r="A4" s="53" t="s">
        <v>86</v>
      </c>
      <c r="B4" s="51">
        <v>2</v>
      </c>
      <c r="C4" s="51">
        <v>1</v>
      </c>
      <c r="D4" s="51">
        <v>1</v>
      </c>
      <c r="E4" s="25">
        <v>2</v>
      </c>
    </row>
    <row r="5" spans="1:5" x14ac:dyDescent="0.3">
      <c r="A5" s="53" t="s">
        <v>87</v>
      </c>
      <c r="B5" s="51">
        <v>7</v>
      </c>
      <c r="C5" s="51">
        <v>2</v>
      </c>
      <c r="D5" s="51">
        <v>2</v>
      </c>
      <c r="E5" s="25">
        <v>3</v>
      </c>
    </row>
    <row r="6" spans="1:5" x14ac:dyDescent="0.3">
      <c r="A6" s="53" t="s">
        <v>88</v>
      </c>
      <c r="B6" s="57">
        <v>92902.16</v>
      </c>
      <c r="C6" s="57">
        <v>37278.79</v>
      </c>
      <c r="D6" s="57">
        <v>37024.660000000003</v>
      </c>
      <c r="E6" s="99">
        <v>93288.25</v>
      </c>
    </row>
  </sheetData>
  <hyperlinks>
    <hyperlink ref="A1" location="Inhoud!A1" display="Terug naar inhoud" xr:uid="{23C8AFF4-F395-4AF5-9916-8951B0B4FC7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962FB-FF6C-4AE1-AF4F-A0374B633955}">
  <sheetPr codeName="Blad14"/>
  <dimension ref="A1:G7"/>
  <sheetViews>
    <sheetView workbookViewId="0">
      <selection activeCell="A2" sqref="A2"/>
    </sheetView>
  </sheetViews>
  <sheetFormatPr defaultColWidth="9.109375" defaultRowHeight="14.4" x14ac:dyDescent="0.3"/>
  <cols>
    <col min="1" max="1" width="36.33203125" style="3" bestFit="1" customWidth="1"/>
    <col min="2" max="4" width="11.44140625" style="3" bestFit="1" customWidth="1"/>
    <col min="5" max="6" width="11.44140625" style="3" customWidth="1"/>
    <col min="7" max="7" width="30.44140625" style="3" bestFit="1" customWidth="1"/>
    <col min="8" max="8" width="16.44140625" style="3" customWidth="1"/>
    <col min="9" max="16384" width="9.109375" style="3"/>
  </cols>
  <sheetData>
    <row r="1" spans="1:7" x14ac:dyDescent="0.3">
      <c r="A1" s="84" t="s">
        <v>41</v>
      </c>
    </row>
    <row r="2" spans="1:7" x14ac:dyDescent="0.3">
      <c r="A2" s="86" t="s">
        <v>176</v>
      </c>
    </row>
    <row r="3" spans="1:7" ht="28.8" x14ac:dyDescent="0.3">
      <c r="A3" s="20" t="s">
        <v>89</v>
      </c>
      <c r="B3" s="23">
        <v>2018</v>
      </c>
      <c r="C3" s="24">
        <v>2019</v>
      </c>
      <c r="D3" s="23">
        <v>2020</v>
      </c>
      <c r="E3" s="23">
        <v>2021</v>
      </c>
      <c r="F3" s="23">
        <v>2022</v>
      </c>
      <c r="G3" s="87" t="s">
        <v>90</v>
      </c>
    </row>
    <row r="4" spans="1:7" x14ac:dyDescent="0.3">
      <c r="A4" s="13" t="s">
        <v>91</v>
      </c>
      <c r="B4" s="14">
        <v>2897000</v>
      </c>
      <c r="C4" s="21">
        <v>2938000</v>
      </c>
      <c r="D4" s="14">
        <v>2952000</v>
      </c>
      <c r="E4" s="14">
        <v>2980000</v>
      </c>
      <c r="F4" s="14">
        <v>3021000</v>
      </c>
      <c r="G4" s="100">
        <f>(F4-E4)/E4</f>
        <v>1.3758389261744967E-2</v>
      </c>
    </row>
    <row r="5" spans="1:7" x14ac:dyDescent="0.3">
      <c r="A5" s="13" t="s">
        <v>92</v>
      </c>
      <c r="B5" s="14">
        <v>1090</v>
      </c>
      <c r="C5" s="22">
        <v>982</v>
      </c>
      <c r="D5" s="15">
        <v>844</v>
      </c>
      <c r="E5" s="15">
        <v>902</v>
      </c>
      <c r="F5" s="15">
        <v>867</v>
      </c>
      <c r="G5" s="100">
        <f t="shared" ref="G5:G6" si="0">(F5-E5)/E5</f>
        <v>-3.8802660753880266E-2</v>
      </c>
    </row>
    <row r="6" spans="1:7" x14ac:dyDescent="0.3">
      <c r="A6" s="13" t="s">
        <v>93</v>
      </c>
      <c r="B6" s="15">
        <v>733</v>
      </c>
      <c r="C6" s="22">
        <v>676</v>
      </c>
      <c r="D6" s="15">
        <v>544</v>
      </c>
      <c r="E6" s="15">
        <v>620</v>
      </c>
      <c r="F6" s="15">
        <v>571</v>
      </c>
      <c r="G6" s="100">
        <f t="shared" si="0"/>
        <v>-7.9032258064516123E-2</v>
      </c>
    </row>
    <row r="7" spans="1:7" x14ac:dyDescent="0.3">
      <c r="F7" s="27"/>
      <c r="G7" s="27"/>
    </row>
  </sheetData>
  <hyperlinks>
    <hyperlink ref="A1" location="Inhoud!A1" display="Terug naar inhoud" xr:uid="{237EC01C-DEBE-494E-83CA-66AD8099ADA6}"/>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317DF-2B9E-4479-982F-0BC74F0078C8}">
  <sheetPr codeName="Blad15"/>
  <dimension ref="A1:H13"/>
  <sheetViews>
    <sheetView workbookViewId="0">
      <selection activeCell="E7" sqref="E7"/>
    </sheetView>
  </sheetViews>
  <sheetFormatPr defaultColWidth="9.109375" defaultRowHeight="14.4" x14ac:dyDescent="0.3"/>
  <cols>
    <col min="1" max="1" width="28.6640625" style="3" bestFit="1" customWidth="1"/>
    <col min="2" max="2" width="19.88671875" style="3" customWidth="1"/>
    <col min="3" max="3" width="10.88671875" style="3" bestFit="1" customWidth="1"/>
    <col min="4" max="4" width="11.33203125" style="3" bestFit="1" customWidth="1"/>
    <col min="5" max="7" width="10.5546875" style="3" customWidth="1"/>
    <col min="8" max="8" width="22.88671875" style="3" customWidth="1"/>
    <col min="9" max="9" width="14.5546875" style="3" customWidth="1"/>
    <col min="10" max="16384" width="9.109375" style="3"/>
  </cols>
  <sheetData>
    <row r="1" spans="1:8" x14ac:dyDescent="0.3">
      <c r="A1" s="84" t="s">
        <v>41</v>
      </c>
    </row>
    <row r="2" spans="1:8" ht="14.4" customHeight="1" x14ac:dyDescent="0.3">
      <c r="A2" s="4" t="s">
        <v>175</v>
      </c>
    </row>
    <row r="3" spans="1:8" x14ac:dyDescent="0.3">
      <c r="A3" s="124" t="s">
        <v>94</v>
      </c>
      <c r="B3" s="124"/>
      <c r="C3" s="124"/>
      <c r="D3" s="124"/>
      <c r="E3" s="124"/>
      <c r="F3" s="124"/>
      <c r="G3" s="124"/>
      <c r="H3" s="125"/>
    </row>
    <row r="4" spans="1:8" ht="35.25" customHeight="1" x14ac:dyDescent="0.3">
      <c r="A4" s="101" t="s">
        <v>95</v>
      </c>
      <c r="B4" s="102" t="s">
        <v>96</v>
      </c>
      <c r="C4" s="103" t="s">
        <v>97</v>
      </c>
      <c r="D4" s="103" t="s">
        <v>98</v>
      </c>
      <c r="E4" s="103" t="s">
        <v>99</v>
      </c>
      <c r="F4" s="103" t="s">
        <v>100</v>
      </c>
      <c r="G4" s="104" t="s">
        <v>101</v>
      </c>
      <c r="H4" s="105" t="s">
        <v>47</v>
      </c>
    </row>
    <row r="5" spans="1:8" x14ac:dyDescent="0.3">
      <c r="A5" s="106" t="s">
        <v>102</v>
      </c>
      <c r="B5" s="107" t="s">
        <v>103</v>
      </c>
      <c r="C5" s="108">
        <v>20</v>
      </c>
      <c r="D5" s="108">
        <v>23</v>
      </c>
      <c r="E5" s="108">
        <v>28</v>
      </c>
      <c r="F5" s="108">
        <v>29</v>
      </c>
      <c r="G5" s="109">
        <v>33</v>
      </c>
      <c r="H5" s="110">
        <f>(G5-F5)/F5</f>
        <v>0.13793103448275862</v>
      </c>
    </row>
    <row r="6" spans="1:8" x14ac:dyDescent="0.3">
      <c r="A6" s="106" t="s">
        <v>104</v>
      </c>
      <c r="B6" s="107" t="s">
        <v>105</v>
      </c>
      <c r="C6" s="108">
        <v>63</v>
      </c>
      <c r="D6" s="108">
        <v>62</v>
      </c>
      <c r="E6" s="108">
        <v>69</v>
      </c>
      <c r="F6" s="108">
        <v>89</v>
      </c>
      <c r="G6" s="109">
        <v>89</v>
      </c>
      <c r="H6" s="110">
        <f t="shared" ref="H6:H7" si="0">(G6-F6)/F6</f>
        <v>0</v>
      </c>
    </row>
    <row r="7" spans="1:8" x14ac:dyDescent="0.3">
      <c r="A7" s="106" t="s">
        <v>106</v>
      </c>
      <c r="B7" s="107" t="s">
        <v>105</v>
      </c>
      <c r="C7" s="108">
        <v>267</v>
      </c>
      <c r="D7" s="108">
        <v>294</v>
      </c>
      <c r="E7" s="108">
        <v>287</v>
      </c>
      <c r="F7" s="108">
        <v>389</v>
      </c>
      <c r="G7" s="109">
        <v>271</v>
      </c>
      <c r="H7" s="110">
        <f t="shared" si="0"/>
        <v>-0.30334190231362468</v>
      </c>
    </row>
    <row r="8" spans="1:8" x14ac:dyDescent="0.3">
      <c r="A8" s="122" t="s">
        <v>107</v>
      </c>
      <c r="B8" s="122"/>
      <c r="C8" s="122"/>
      <c r="D8" s="122"/>
      <c r="E8" s="122"/>
      <c r="F8" s="122"/>
      <c r="G8" s="122"/>
      <c r="H8" s="123"/>
    </row>
    <row r="9" spans="1:8" ht="35.25" customHeight="1" x14ac:dyDescent="0.3">
      <c r="A9" s="111"/>
      <c r="B9" s="102" t="s">
        <v>96</v>
      </c>
      <c r="C9" s="103" t="s">
        <v>108</v>
      </c>
      <c r="D9" s="103" t="s">
        <v>109</v>
      </c>
      <c r="E9" s="103" t="s">
        <v>110</v>
      </c>
      <c r="F9" s="103" t="s">
        <v>111</v>
      </c>
      <c r="G9" s="103" t="s">
        <v>101</v>
      </c>
      <c r="H9" s="103" t="s">
        <v>47</v>
      </c>
    </row>
    <row r="10" spans="1:8" x14ac:dyDescent="0.3">
      <c r="A10" s="106" t="s">
        <v>102</v>
      </c>
      <c r="B10" s="107" t="s">
        <v>103</v>
      </c>
      <c r="C10" s="108">
        <v>80</v>
      </c>
      <c r="D10" s="108">
        <v>96</v>
      </c>
      <c r="E10" s="108">
        <v>111</v>
      </c>
      <c r="F10" s="108">
        <v>128</v>
      </c>
      <c r="G10" s="108">
        <v>143</v>
      </c>
      <c r="H10" s="110">
        <f t="shared" ref="H10:H13" si="1">(G10-F10)/F10</f>
        <v>0.1171875</v>
      </c>
    </row>
    <row r="11" spans="1:8" x14ac:dyDescent="0.3">
      <c r="A11" s="106" t="s">
        <v>104</v>
      </c>
      <c r="B11" s="107" t="s">
        <v>105</v>
      </c>
      <c r="C11" s="108">
        <v>198</v>
      </c>
      <c r="D11" s="108">
        <v>236</v>
      </c>
      <c r="E11" s="108">
        <v>274</v>
      </c>
      <c r="F11" s="108">
        <v>400</v>
      </c>
      <c r="G11" s="108">
        <v>357</v>
      </c>
      <c r="H11" s="110">
        <f t="shared" si="1"/>
        <v>-0.1075</v>
      </c>
    </row>
    <row r="12" spans="1:8" x14ac:dyDescent="0.3">
      <c r="A12" s="106" t="s">
        <v>106</v>
      </c>
      <c r="B12" s="107" t="s">
        <v>105</v>
      </c>
      <c r="C12" s="108">
        <v>306</v>
      </c>
      <c r="D12" s="108">
        <v>339</v>
      </c>
      <c r="E12" s="108">
        <v>324</v>
      </c>
      <c r="F12" s="108">
        <v>517</v>
      </c>
      <c r="G12" s="108">
        <v>322</v>
      </c>
      <c r="H12" s="110">
        <f t="shared" si="1"/>
        <v>-0.37717601547388779</v>
      </c>
    </row>
    <row r="13" spans="1:8" x14ac:dyDescent="0.3">
      <c r="A13" s="101" t="s">
        <v>112</v>
      </c>
      <c r="B13" s="112"/>
      <c r="C13" s="113">
        <v>584</v>
      </c>
      <c r="D13" s="113">
        <v>671</v>
      </c>
      <c r="E13" s="113">
        <v>709</v>
      </c>
      <c r="F13" s="113">
        <f>SUM(F10:F12)</f>
        <v>1045</v>
      </c>
      <c r="G13" s="113">
        <f>SUM(G10:G12)</f>
        <v>822</v>
      </c>
      <c r="H13" s="114">
        <f t="shared" si="1"/>
        <v>-0.21339712918660286</v>
      </c>
    </row>
  </sheetData>
  <mergeCells count="2">
    <mergeCell ref="A8:H8"/>
    <mergeCell ref="A3:H3"/>
  </mergeCells>
  <hyperlinks>
    <hyperlink ref="A1" location="Inhoud!A1" display="Terug naar inhoud" xr:uid="{338CE344-7EC6-467A-9A23-C3B44A6AA84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EF82-C767-46D3-A068-D58E4EC77067}">
  <sheetPr codeName="Blad16"/>
  <dimension ref="A1:H16"/>
  <sheetViews>
    <sheetView workbookViewId="0">
      <selection activeCell="A2" sqref="A2"/>
    </sheetView>
  </sheetViews>
  <sheetFormatPr defaultColWidth="9.109375" defaultRowHeight="14.4" x14ac:dyDescent="0.3"/>
  <cols>
    <col min="1" max="1" width="34.88671875" style="3" bestFit="1" customWidth="1"/>
    <col min="2" max="2" width="20.33203125" style="3" customWidth="1"/>
    <col min="3" max="3" width="11.88671875" style="3" customWidth="1"/>
    <col min="4" max="7" width="10.5546875" style="3" customWidth="1"/>
    <col min="8" max="8" width="16.109375" style="3" customWidth="1"/>
    <col min="9" max="16384" width="9.109375" style="3"/>
  </cols>
  <sheetData>
    <row r="1" spans="1:8" x14ac:dyDescent="0.3">
      <c r="A1" s="84" t="s">
        <v>41</v>
      </c>
    </row>
    <row r="2" spans="1:8" x14ac:dyDescent="0.3">
      <c r="A2" s="4" t="s">
        <v>174</v>
      </c>
    </row>
    <row r="3" spans="1:8" x14ac:dyDescent="0.3">
      <c r="A3" s="128" t="s">
        <v>113</v>
      </c>
      <c r="B3" s="128"/>
      <c r="C3" s="128"/>
      <c r="D3" s="128"/>
      <c r="E3" s="128"/>
      <c r="F3" s="128"/>
      <c r="G3" s="128"/>
      <c r="H3" s="128"/>
    </row>
    <row r="4" spans="1:8" ht="24.6" customHeight="1" x14ac:dyDescent="0.3">
      <c r="A4" s="132" t="s">
        <v>95</v>
      </c>
      <c r="B4" s="126" t="s">
        <v>114</v>
      </c>
      <c r="C4" s="126" t="s">
        <v>115</v>
      </c>
      <c r="D4" s="126" t="s">
        <v>116</v>
      </c>
      <c r="E4" s="130" t="s">
        <v>99</v>
      </c>
      <c r="F4" s="130" t="s">
        <v>100</v>
      </c>
      <c r="G4" s="130" t="s">
        <v>101</v>
      </c>
      <c r="H4" s="126" t="s">
        <v>47</v>
      </c>
    </row>
    <row r="5" spans="1:8" x14ac:dyDescent="0.3">
      <c r="A5" s="132"/>
      <c r="B5" s="127"/>
      <c r="C5" s="127"/>
      <c r="D5" s="126"/>
      <c r="E5" s="131"/>
      <c r="F5" s="131"/>
      <c r="G5" s="131"/>
      <c r="H5" s="126"/>
    </row>
    <row r="6" spans="1:8" x14ac:dyDescent="0.3">
      <c r="A6" s="13" t="s">
        <v>117</v>
      </c>
      <c r="B6" s="44" t="s">
        <v>103</v>
      </c>
      <c r="C6" s="115">
        <v>19</v>
      </c>
      <c r="D6" s="115">
        <v>21</v>
      </c>
      <c r="E6" s="115">
        <v>23</v>
      </c>
      <c r="F6" s="115">
        <v>28</v>
      </c>
      <c r="G6" s="115">
        <v>33</v>
      </c>
      <c r="H6" s="100">
        <f>(G6-F6)/F6</f>
        <v>0.17857142857142858</v>
      </c>
    </row>
    <row r="7" spans="1:8" x14ac:dyDescent="0.3">
      <c r="A7" s="13" t="s">
        <v>118</v>
      </c>
      <c r="B7" s="44" t="s">
        <v>105</v>
      </c>
      <c r="C7" s="115">
        <v>84</v>
      </c>
      <c r="D7" s="115">
        <v>88</v>
      </c>
      <c r="E7" s="115">
        <v>92</v>
      </c>
      <c r="F7" s="115">
        <v>101</v>
      </c>
      <c r="G7" s="115">
        <v>105</v>
      </c>
      <c r="H7" s="116">
        <v>0.04</v>
      </c>
    </row>
    <row r="8" spans="1:8" x14ac:dyDescent="0.3">
      <c r="A8" s="13" t="s">
        <v>119</v>
      </c>
      <c r="B8" s="44" t="s">
        <v>105</v>
      </c>
      <c r="C8" s="115">
        <v>440</v>
      </c>
      <c r="D8" s="115">
        <v>434</v>
      </c>
      <c r="E8" s="115">
        <v>374</v>
      </c>
      <c r="F8" s="115">
        <v>372</v>
      </c>
      <c r="G8" s="115">
        <v>365</v>
      </c>
      <c r="H8" s="116">
        <v>-1.9E-2</v>
      </c>
    </row>
    <row r="9" spans="1:8" x14ac:dyDescent="0.3">
      <c r="A9" s="129" t="s">
        <v>120</v>
      </c>
      <c r="B9" s="129"/>
      <c r="C9" s="129"/>
      <c r="D9" s="129"/>
      <c r="E9" s="129"/>
      <c r="F9" s="129"/>
      <c r="G9" s="129"/>
      <c r="H9" s="129"/>
    </row>
    <row r="10" spans="1:8" ht="26.4" customHeight="1" x14ac:dyDescent="0.3">
      <c r="A10" s="133"/>
      <c r="B10" s="126" t="s">
        <v>121</v>
      </c>
      <c r="C10" s="126" t="s">
        <v>122</v>
      </c>
      <c r="D10" s="126" t="s">
        <v>123</v>
      </c>
      <c r="E10" s="130" t="s">
        <v>110</v>
      </c>
      <c r="F10" s="130" t="s">
        <v>111</v>
      </c>
      <c r="G10" s="130" t="s">
        <v>124</v>
      </c>
      <c r="H10" s="126" t="s">
        <v>47</v>
      </c>
    </row>
    <row r="11" spans="1:8" x14ac:dyDescent="0.3">
      <c r="A11" s="133"/>
      <c r="B11" s="127"/>
      <c r="C11" s="127"/>
      <c r="D11" s="127"/>
      <c r="E11" s="131"/>
      <c r="F11" s="131"/>
      <c r="G11" s="131"/>
      <c r="H11" s="127"/>
    </row>
    <row r="12" spans="1:8" x14ac:dyDescent="0.3">
      <c r="A12" s="13" t="s">
        <v>117</v>
      </c>
      <c r="B12" s="44" t="s">
        <v>103</v>
      </c>
      <c r="C12" s="115">
        <v>81</v>
      </c>
      <c r="D12" s="115">
        <v>100</v>
      </c>
      <c r="E12" s="115">
        <v>144</v>
      </c>
      <c r="F12" s="115">
        <v>151</v>
      </c>
      <c r="G12" s="115">
        <v>164</v>
      </c>
      <c r="H12" s="47">
        <f>(G12-F12)/F12</f>
        <v>8.6092715231788075E-2</v>
      </c>
    </row>
    <row r="13" spans="1:8" x14ac:dyDescent="0.3">
      <c r="A13" s="13" t="s">
        <v>118</v>
      </c>
      <c r="B13" s="44" t="s">
        <v>105</v>
      </c>
      <c r="C13" s="115">
        <v>741</v>
      </c>
      <c r="D13" s="115">
        <v>881</v>
      </c>
      <c r="E13" s="115">
        <v>1001</v>
      </c>
      <c r="F13" s="115">
        <v>1326</v>
      </c>
      <c r="G13" s="115">
        <v>1331</v>
      </c>
      <c r="H13" s="117">
        <v>4.0000000000000001E-3</v>
      </c>
    </row>
    <row r="14" spans="1:8" x14ac:dyDescent="0.3">
      <c r="A14" s="13" t="s">
        <v>119</v>
      </c>
      <c r="B14" s="44" t="s">
        <v>105</v>
      </c>
      <c r="C14" s="115">
        <v>951</v>
      </c>
      <c r="D14" s="115">
        <v>958</v>
      </c>
      <c r="E14" s="115">
        <v>837</v>
      </c>
      <c r="F14" s="115">
        <v>845</v>
      </c>
      <c r="G14" s="115">
        <v>792</v>
      </c>
      <c r="H14" s="117">
        <v>-6.3E-2</v>
      </c>
    </row>
    <row r="15" spans="1:8" x14ac:dyDescent="0.3">
      <c r="A15" s="20" t="s">
        <v>112</v>
      </c>
      <c r="B15" s="15"/>
      <c r="C15" s="118">
        <v>1773</v>
      </c>
      <c r="D15" s="118">
        <v>1939</v>
      </c>
      <c r="E15" s="118">
        <f>SUM(E12:E14)</f>
        <v>1982</v>
      </c>
      <c r="F15" s="118">
        <f>F12+F13+F14</f>
        <v>2322</v>
      </c>
      <c r="G15" s="118">
        <v>2287</v>
      </c>
      <c r="H15" s="117">
        <f>-1.5%</f>
        <v>-1.4999999999999999E-2</v>
      </c>
    </row>
    <row r="16" spans="1:8" x14ac:dyDescent="0.3">
      <c r="A16" s="27"/>
      <c r="B16" s="27"/>
      <c r="C16" s="27"/>
      <c r="D16" s="27"/>
      <c r="E16" s="27"/>
      <c r="F16" s="27"/>
      <c r="G16" s="27"/>
      <c r="H16" s="27"/>
    </row>
  </sheetData>
  <mergeCells count="18">
    <mergeCell ref="A4:A5"/>
    <mergeCell ref="A10:A11"/>
    <mergeCell ref="C10:C11"/>
    <mergeCell ref="C4:C5"/>
    <mergeCell ref="A3:H3"/>
    <mergeCell ref="A9:H9"/>
    <mergeCell ref="E10:E11"/>
    <mergeCell ref="E4:E5"/>
    <mergeCell ref="H4:H5"/>
    <mergeCell ref="D4:D5"/>
    <mergeCell ref="D10:D11"/>
    <mergeCell ref="H10:H11"/>
    <mergeCell ref="B10:B11"/>
    <mergeCell ref="B4:B5"/>
    <mergeCell ref="F4:F5"/>
    <mergeCell ref="F10:F11"/>
    <mergeCell ref="G4:G5"/>
    <mergeCell ref="G10:G11"/>
  </mergeCells>
  <hyperlinks>
    <hyperlink ref="A1" location="Inhoud!A1" display="Terug naar inhoud" xr:uid="{121E01F6-65A5-4C37-BF96-AC7F12C5639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918FA-45EC-4AE0-B2D7-3771D106328D}">
  <sheetPr codeName="Blad17"/>
  <dimension ref="A1:I7"/>
  <sheetViews>
    <sheetView workbookViewId="0">
      <selection activeCell="D2" sqref="D2"/>
    </sheetView>
  </sheetViews>
  <sheetFormatPr defaultColWidth="9.109375" defaultRowHeight="14.4" x14ac:dyDescent="0.3"/>
  <cols>
    <col min="1" max="1" width="6.44140625" style="3" bestFit="1" customWidth="1"/>
    <col min="2" max="2" width="10.44140625" style="3" bestFit="1" customWidth="1"/>
    <col min="3" max="3" width="9" style="3" bestFit="1" customWidth="1"/>
    <col min="4" max="4" width="10.6640625" style="3" customWidth="1"/>
    <col min="5" max="5" width="9" style="3" bestFit="1" customWidth="1"/>
    <col min="6" max="6" width="11.6640625" style="3" customWidth="1"/>
    <col min="7" max="7" width="9.109375" style="3"/>
    <col min="8" max="8" width="10.33203125" style="3" customWidth="1"/>
    <col min="9" max="16384" width="9.109375" style="3"/>
  </cols>
  <sheetData>
    <row r="1" spans="1:9" x14ac:dyDescent="0.3">
      <c r="A1" s="84" t="s">
        <v>41</v>
      </c>
    </row>
    <row r="2" spans="1:9" x14ac:dyDescent="0.3">
      <c r="A2" s="49" t="s">
        <v>173</v>
      </c>
    </row>
    <row r="3" spans="1:9" x14ac:dyDescent="0.3">
      <c r="A3" s="64"/>
      <c r="B3" s="134">
        <v>2019</v>
      </c>
      <c r="C3" s="134"/>
      <c r="D3" s="135">
        <v>2020</v>
      </c>
      <c r="E3" s="135"/>
      <c r="F3" s="135">
        <v>2021</v>
      </c>
      <c r="G3" s="135"/>
      <c r="H3" s="135">
        <v>2022</v>
      </c>
      <c r="I3" s="135"/>
    </row>
    <row r="4" spans="1:9" ht="28.8" x14ac:dyDescent="0.3">
      <c r="A4" s="65"/>
      <c r="B4" s="61" t="s">
        <v>125</v>
      </c>
      <c r="C4" s="61" t="s">
        <v>126</v>
      </c>
      <c r="D4" s="61" t="s">
        <v>125</v>
      </c>
      <c r="E4" s="61" t="s">
        <v>126</v>
      </c>
      <c r="F4" s="61" t="s">
        <v>125</v>
      </c>
      <c r="G4" s="61" t="s">
        <v>126</v>
      </c>
      <c r="H4" s="61" t="s">
        <v>125</v>
      </c>
      <c r="I4" s="61" t="s">
        <v>126</v>
      </c>
    </row>
    <row r="5" spans="1:9" x14ac:dyDescent="0.3">
      <c r="A5" s="58" t="s">
        <v>127</v>
      </c>
      <c r="B5" s="66">
        <v>345</v>
      </c>
      <c r="C5" s="66">
        <v>288</v>
      </c>
      <c r="D5" s="59">
        <v>352</v>
      </c>
      <c r="E5" s="59">
        <v>263</v>
      </c>
      <c r="F5" s="59">
        <v>334</v>
      </c>
      <c r="G5" s="59">
        <v>249</v>
      </c>
      <c r="H5" s="59">
        <v>302</v>
      </c>
      <c r="I5" s="59">
        <v>240</v>
      </c>
    </row>
    <row r="6" spans="1:9" x14ac:dyDescent="0.3">
      <c r="A6" s="58" t="s">
        <v>128</v>
      </c>
      <c r="B6" s="66">
        <v>89</v>
      </c>
      <c r="C6" s="66">
        <v>67</v>
      </c>
      <c r="D6" s="59">
        <v>79</v>
      </c>
      <c r="E6" s="59">
        <v>62</v>
      </c>
      <c r="F6" s="59">
        <v>78</v>
      </c>
      <c r="G6" s="59">
        <v>62</v>
      </c>
      <c r="H6" s="59">
        <v>53</v>
      </c>
      <c r="I6" s="59">
        <v>39</v>
      </c>
    </row>
    <row r="7" spans="1:9" x14ac:dyDescent="0.3">
      <c r="A7" s="58" t="s">
        <v>66</v>
      </c>
      <c r="B7" s="67">
        <v>434</v>
      </c>
      <c r="C7" s="67">
        <v>355</v>
      </c>
      <c r="D7" s="60">
        <v>431</v>
      </c>
      <c r="E7" s="60">
        <v>325</v>
      </c>
      <c r="F7" s="60">
        <f>SUM(F5:F6)</f>
        <v>412</v>
      </c>
      <c r="G7" s="60">
        <f>SUM(G5:G6)</f>
        <v>311</v>
      </c>
      <c r="H7" s="60">
        <v>355</v>
      </c>
      <c r="I7" s="60">
        <v>279</v>
      </c>
    </row>
  </sheetData>
  <mergeCells count="4">
    <mergeCell ref="B3:C3"/>
    <mergeCell ref="D3:E3"/>
    <mergeCell ref="F3:G3"/>
    <mergeCell ref="H3:I3"/>
  </mergeCells>
  <hyperlinks>
    <hyperlink ref="A1" location="Inhoud!A1" display="Terug naar inhoud" xr:uid="{372024D2-CF2A-4B00-A5EF-F3EB8D130525}"/>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588D5-F409-4817-9FF6-EF764A553D64}">
  <sheetPr codeName="Blad18"/>
  <dimension ref="A1:E11"/>
  <sheetViews>
    <sheetView workbookViewId="0">
      <selection activeCell="A2" sqref="A2"/>
    </sheetView>
  </sheetViews>
  <sheetFormatPr defaultColWidth="9.109375" defaultRowHeight="14.4" x14ac:dyDescent="0.3"/>
  <cols>
    <col min="1" max="1" width="16.5546875" style="3" bestFit="1" customWidth="1"/>
    <col min="2" max="2" width="10.33203125" style="3" bestFit="1" customWidth="1"/>
    <col min="3" max="3" width="13.33203125" style="3" customWidth="1"/>
    <col min="4" max="4" width="12" style="3" customWidth="1"/>
    <col min="5" max="5" width="7" style="3" customWidth="1"/>
    <col min="6" max="16384" width="9.109375" style="3"/>
  </cols>
  <sheetData>
    <row r="1" spans="1:5" x14ac:dyDescent="0.3">
      <c r="A1" s="84" t="s">
        <v>41</v>
      </c>
    </row>
    <row r="2" spans="1:5" x14ac:dyDescent="0.3">
      <c r="A2" s="49" t="s">
        <v>172</v>
      </c>
    </row>
    <row r="3" spans="1:5" x14ac:dyDescent="0.3">
      <c r="A3" s="62"/>
      <c r="B3" s="70" t="s">
        <v>129</v>
      </c>
      <c r="C3" s="70" t="s">
        <v>130</v>
      </c>
      <c r="D3" s="70" t="s">
        <v>131</v>
      </c>
      <c r="E3" s="70" t="s">
        <v>132</v>
      </c>
    </row>
    <row r="4" spans="1:5" x14ac:dyDescent="0.3">
      <c r="A4" s="62" t="s">
        <v>133</v>
      </c>
      <c r="B4" s="63">
        <v>2019</v>
      </c>
      <c r="C4" s="69">
        <v>6094297.5</v>
      </c>
      <c r="D4" s="68">
        <v>5534840.9900000002</v>
      </c>
      <c r="E4" s="71">
        <v>90.82</v>
      </c>
    </row>
    <row r="5" spans="1:5" x14ac:dyDescent="0.3">
      <c r="A5" s="136"/>
      <c r="B5" s="63">
        <v>2020</v>
      </c>
      <c r="C5" s="69">
        <v>6186527</v>
      </c>
      <c r="D5" s="68">
        <v>5673917</v>
      </c>
      <c r="E5" s="71">
        <v>91.71</v>
      </c>
    </row>
    <row r="6" spans="1:5" x14ac:dyDescent="0.3">
      <c r="A6" s="138"/>
      <c r="B6" s="63">
        <v>2021</v>
      </c>
      <c r="C6" s="69">
        <v>6316764</v>
      </c>
      <c r="D6" s="68">
        <v>5974570.2000000002</v>
      </c>
      <c r="E6" s="71">
        <v>94.58</v>
      </c>
    </row>
    <row r="7" spans="1:5" x14ac:dyDescent="0.3">
      <c r="A7" s="81"/>
      <c r="B7" s="63">
        <v>2022</v>
      </c>
      <c r="C7" s="69">
        <v>6761481</v>
      </c>
      <c r="D7" s="68">
        <v>5489297.7000000002</v>
      </c>
      <c r="E7" s="71">
        <v>81.180000000000007</v>
      </c>
    </row>
    <row r="8" spans="1:5" x14ac:dyDescent="0.3">
      <c r="A8" s="62" t="s">
        <v>134</v>
      </c>
      <c r="B8" s="63">
        <v>2019</v>
      </c>
      <c r="C8" s="69">
        <v>117000</v>
      </c>
      <c r="D8" s="68">
        <v>59758.04</v>
      </c>
      <c r="E8" s="71">
        <v>51.08</v>
      </c>
    </row>
    <row r="9" spans="1:5" x14ac:dyDescent="0.3">
      <c r="A9" s="136" t="s">
        <v>135</v>
      </c>
      <c r="B9" s="63">
        <v>2020</v>
      </c>
      <c r="C9" s="69">
        <v>117000</v>
      </c>
      <c r="D9" s="68">
        <v>58034.11</v>
      </c>
      <c r="E9" s="71">
        <v>49.6</v>
      </c>
    </row>
    <row r="10" spans="1:5" x14ac:dyDescent="0.3">
      <c r="A10" s="137"/>
      <c r="B10" s="63">
        <v>2021</v>
      </c>
      <c r="C10" s="69">
        <v>110000</v>
      </c>
      <c r="D10" s="68">
        <v>61130.51</v>
      </c>
      <c r="E10" s="71">
        <v>55.57</v>
      </c>
    </row>
    <row r="11" spans="1:5" x14ac:dyDescent="0.3">
      <c r="A11" s="138"/>
      <c r="B11" s="63">
        <v>2022</v>
      </c>
      <c r="C11" s="69">
        <v>110000</v>
      </c>
      <c r="D11" s="68">
        <v>53576.38</v>
      </c>
      <c r="E11" s="71">
        <v>48.71</v>
      </c>
    </row>
  </sheetData>
  <mergeCells count="2">
    <mergeCell ref="A9:A11"/>
    <mergeCell ref="A5:A6"/>
  </mergeCells>
  <hyperlinks>
    <hyperlink ref="A1" location="Inhoud!A1" display="Terug naar inhoud" xr:uid="{840D0FCE-5298-4F7D-9986-B620C337DD8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640E4-F3F0-4362-9849-5EC9560AC22B}">
  <sheetPr codeName="Blad19"/>
  <dimension ref="A1:F10"/>
  <sheetViews>
    <sheetView workbookViewId="0">
      <selection activeCell="A2" sqref="A2"/>
    </sheetView>
  </sheetViews>
  <sheetFormatPr defaultColWidth="9.109375" defaultRowHeight="14.4" x14ac:dyDescent="0.3"/>
  <cols>
    <col min="1" max="1" width="5.5546875" style="27" customWidth="1"/>
    <col min="2" max="2" width="9.109375" style="27"/>
    <col min="3" max="5" width="10.44140625" style="27" customWidth="1"/>
    <col min="6" max="16384" width="9.109375" style="27"/>
  </cols>
  <sheetData>
    <row r="1" spans="1:6" x14ac:dyDescent="0.3">
      <c r="A1" s="84" t="s">
        <v>41</v>
      </c>
    </row>
    <row r="2" spans="1:6" x14ac:dyDescent="0.3">
      <c r="A2" s="4" t="s">
        <v>191</v>
      </c>
    </row>
    <row r="3" spans="1:6" x14ac:dyDescent="0.3">
      <c r="A3" s="139"/>
      <c r="B3" s="126" t="s">
        <v>136</v>
      </c>
      <c r="C3" s="126"/>
      <c r="D3" s="126" t="s">
        <v>65</v>
      </c>
      <c r="E3" s="126"/>
      <c r="F3" s="130" t="s">
        <v>137</v>
      </c>
    </row>
    <row r="4" spans="1:6" ht="28.8" x14ac:dyDescent="0.3">
      <c r="A4" s="140"/>
      <c r="B4" s="33" t="s">
        <v>138</v>
      </c>
      <c r="C4" s="33" t="s">
        <v>84</v>
      </c>
      <c r="D4" s="33" t="s">
        <v>138</v>
      </c>
      <c r="E4" s="33" t="s">
        <v>84</v>
      </c>
      <c r="F4" s="131"/>
    </row>
    <row r="5" spans="1:6" x14ac:dyDescent="0.3">
      <c r="A5" s="36">
        <v>2018</v>
      </c>
      <c r="B5" s="15">
        <v>43</v>
      </c>
      <c r="C5" s="15">
        <v>39</v>
      </c>
      <c r="D5" s="15">
        <v>49</v>
      </c>
      <c r="E5" s="15">
        <v>45</v>
      </c>
      <c r="F5" s="23">
        <v>92</v>
      </c>
    </row>
    <row r="6" spans="1:6" x14ac:dyDescent="0.3">
      <c r="A6" s="36">
        <v>2019</v>
      </c>
      <c r="B6" s="15">
        <v>25</v>
      </c>
      <c r="C6" s="15">
        <v>25</v>
      </c>
      <c r="D6" s="15">
        <v>70</v>
      </c>
      <c r="E6" s="15">
        <v>64</v>
      </c>
      <c r="F6" s="23">
        <v>95</v>
      </c>
    </row>
    <row r="7" spans="1:6" x14ac:dyDescent="0.3">
      <c r="A7" s="36">
        <v>2020</v>
      </c>
      <c r="B7" s="15">
        <v>30</v>
      </c>
      <c r="C7" s="15">
        <v>28</v>
      </c>
      <c r="D7" s="15">
        <v>86</v>
      </c>
      <c r="E7" s="15">
        <v>75</v>
      </c>
      <c r="F7" s="23">
        <v>116</v>
      </c>
    </row>
    <row r="8" spans="1:6" x14ac:dyDescent="0.3">
      <c r="A8" s="36">
        <v>2021</v>
      </c>
      <c r="B8" s="15">
        <v>42</v>
      </c>
      <c r="C8" s="15">
        <v>39</v>
      </c>
      <c r="D8" s="15">
        <v>109</v>
      </c>
      <c r="E8" s="15">
        <v>89</v>
      </c>
      <c r="F8" s="23">
        <v>151</v>
      </c>
    </row>
    <row r="9" spans="1:6" x14ac:dyDescent="0.3">
      <c r="A9" s="36">
        <v>2022</v>
      </c>
      <c r="B9" s="15">
        <v>39</v>
      </c>
      <c r="C9" s="15">
        <v>36</v>
      </c>
      <c r="D9" s="15">
        <v>95</v>
      </c>
      <c r="E9" s="15">
        <v>74</v>
      </c>
      <c r="F9" s="23">
        <v>134</v>
      </c>
    </row>
    <row r="10" spans="1:6" x14ac:dyDescent="0.3">
      <c r="A10" s="37" t="s">
        <v>139</v>
      </c>
    </row>
  </sheetData>
  <mergeCells count="4">
    <mergeCell ref="A3:A4"/>
    <mergeCell ref="B3:C3"/>
    <mergeCell ref="D3:E3"/>
    <mergeCell ref="F3:F4"/>
  </mergeCells>
  <hyperlinks>
    <hyperlink ref="A1" location="Inhoud!A1" display="Terug naar inhoud" xr:uid="{26CA0A1E-4499-4FF1-B3CB-87F9DDBF25E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8CEA5-60A1-4FCF-8DBD-C3B2543F5EC8}">
  <sheetPr codeName="Blad2"/>
  <dimension ref="A1:G7"/>
  <sheetViews>
    <sheetView workbookViewId="0">
      <selection activeCell="A2" sqref="A2"/>
    </sheetView>
  </sheetViews>
  <sheetFormatPr defaultColWidth="9.109375" defaultRowHeight="14.4" x14ac:dyDescent="0.3"/>
  <cols>
    <col min="1" max="1" width="38.33203125" style="3" customWidth="1"/>
    <col min="2" max="3" width="10.88671875" style="3" customWidth="1"/>
    <col min="4" max="4" width="12.5546875" style="3" customWidth="1"/>
    <col min="5" max="6" width="11.5546875" style="3" customWidth="1"/>
    <col min="7" max="7" width="20" style="3" customWidth="1"/>
    <col min="8" max="8" width="11.44140625" style="3" customWidth="1"/>
    <col min="9" max="16384" width="9.109375" style="3"/>
  </cols>
  <sheetData>
    <row r="1" spans="1:7" x14ac:dyDescent="0.3">
      <c r="A1" s="84" t="s">
        <v>41</v>
      </c>
    </row>
    <row r="2" spans="1:7" x14ac:dyDescent="0.3">
      <c r="A2" s="4" t="s">
        <v>188</v>
      </c>
    </row>
    <row r="3" spans="1:7" ht="31.95" customHeight="1" x14ac:dyDescent="0.3">
      <c r="A3" s="5"/>
      <c r="B3" s="9" t="s">
        <v>42</v>
      </c>
      <c r="C3" s="9" t="s">
        <v>43</v>
      </c>
      <c r="D3" s="9" t="s">
        <v>44</v>
      </c>
      <c r="E3" s="9" t="s">
        <v>45</v>
      </c>
      <c r="F3" s="9" t="s">
        <v>46</v>
      </c>
      <c r="G3" s="9" t="s">
        <v>47</v>
      </c>
    </row>
    <row r="4" spans="1:7" x14ac:dyDescent="0.3">
      <c r="A4" s="6" t="s">
        <v>48</v>
      </c>
      <c r="B4" s="7">
        <v>858617</v>
      </c>
      <c r="C4" s="7">
        <v>867624</v>
      </c>
      <c r="D4" s="7">
        <v>878826</v>
      </c>
      <c r="E4" s="7">
        <v>958902</v>
      </c>
      <c r="F4" s="7">
        <v>967127</v>
      </c>
      <c r="G4" s="89">
        <v>8.6E-3</v>
      </c>
    </row>
    <row r="5" spans="1:7" x14ac:dyDescent="0.3">
      <c r="A5" s="6" t="s">
        <v>49</v>
      </c>
      <c r="B5" s="7">
        <v>7654</v>
      </c>
      <c r="C5" s="7">
        <v>6946</v>
      </c>
      <c r="D5" s="7">
        <v>8677</v>
      </c>
      <c r="E5" s="7">
        <v>7448</v>
      </c>
      <c r="F5" s="7">
        <v>8423</v>
      </c>
      <c r="G5" s="89">
        <v>0.13089999999999999</v>
      </c>
    </row>
    <row r="6" spans="1:7" x14ac:dyDescent="0.3">
      <c r="A6" s="6" t="s">
        <v>50</v>
      </c>
      <c r="B6" s="7">
        <v>1726</v>
      </c>
      <c r="C6" s="7">
        <v>1736</v>
      </c>
      <c r="D6" s="7">
        <v>1945</v>
      </c>
      <c r="E6" s="7">
        <v>2075</v>
      </c>
      <c r="F6" s="7">
        <v>2835</v>
      </c>
      <c r="G6" s="89">
        <v>0.36630000000000001</v>
      </c>
    </row>
    <row r="7" spans="1:7" x14ac:dyDescent="0.3">
      <c r="A7" s="6" t="s">
        <v>51</v>
      </c>
      <c r="B7" s="8">
        <v>186</v>
      </c>
      <c r="C7" s="8">
        <v>242</v>
      </c>
      <c r="D7" s="8">
        <v>191</v>
      </c>
      <c r="E7" s="8">
        <v>168</v>
      </c>
      <c r="F7" s="8">
        <v>180</v>
      </c>
      <c r="G7" s="89">
        <v>7.1400000000000005E-2</v>
      </c>
    </row>
  </sheetData>
  <hyperlinks>
    <hyperlink ref="A1" location="Inhoud!A1" display="Terug naar inhoud" xr:uid="{276464DB-23F2-43A4-A0E1-F777CB5EAB4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D2329-9174-44F6-84C6-3FD5DEE3E9C9}">
  <sheetPr codeName="Blad20"/>
  <dimension ref="A1:I34"/>
  <sheetViews>
    <sheetView workbookViewId="0">
      <selection activeCell="A3" sqref="A3"/>
    </sheetView>
  </sheetViews>
  <sheetFormatPr defaultColWidth="9.109375" defaultRowHeight="14.4" x14ac:dyDescent="0.3"/>
  <cols>
    <col min="1" max="1" width="47.44140625" style="27" customWidth="1"/>
    <col min="2" max="4" width="13.6640625" style="27" customWidth="1"/>
    <col min="5" max="5" width="9.109375" style="27"/>
    <col min="6" max="6" width="47.5546875" style="27" customWidth="1"/>
    <col min="7" max="7" width="16.5546875" style="27" customWidth="1"/>
    <col min="8" max="8" width="18.88671875" style="27" customWidth="1"/>
    <col min="9" max="16384" width="9.109375" style="27"/>
  </cols>
  <sheetData>
    <row r="1" spans="1:9" x14ac:dyDescent="0.3">
      <c r="A1" s="84" t="s">
        <v>41</v>
      </c>
    </row>
    <row r="2" spans="1:9" x14ac:dyDescent="0.3">
      <c r="A2" s="4" t="s">
        <v>171</v>
      </c>
    </row>
    <row r="3" spans="1:9" ht="28.8" x14ac:dyDescent="0.3">
      <c r="A3" s="39" t="s">
        <v>140</v>
      </c>
      <c r="B3" s="24" t="s">
        <v>62</v>
      </c>
      <c r="C3" s="23" t="s">
        <v>65</v>
      </c>
      <c r="D3" s="23" t="s">
        <v>66</v>
      </c>
      <c r="F3" s="39" t="s">
        <v>141</v>
      </c>
      <c r="G3" s="24" t="s">
        <v>62</v>
      </c>
      <c r="H3" s="23" t="s">
        <v>65</v>
      </c>
      <c r="I3" s="23" t="s">
        <v>66</v>
      </c>
    </row>
    <row r="4" spans="1:9" x14ac:dyDescent="0.3">
      <c r="A4" s="40" t="s">
        <v>142</v>
      </c>
      <c r="B4" s="22">
        <v>22</v>
      </c>
      <c r="C4" s="22">
        <v>22</v>
      </c>
      <c r="D4" s="24">
        <f>B4+C4</f>
        <v>44</v>
      </c>
      <c r="F4" s="40" t="s">
        <v>142</v>
      </c>
      <c r="G4" s="22">
        <v>31</v>
      </c>
      <c r="H4" s="22">
        <v>0</v>
      </c>
      <c r="I4" s="24">
        <f>G4+H4</f>
        <v>31</v>
      </c>
    </row>
    <row r="5" spans="1:9" x14ac:dyDescent="0.3">
      <c r="A5" s="41" t="s">
        <v>143</v>
      </c>
      <c r="B5" s="22">
        <v>1</v>
      </c>
      <c r="C5" s="22">
        <v>2</v>
      </c>
      <c r="D5" s="24">
        <f t="shared" ref="D5:D11" si="0">B5+C5</f>
        <v>3</v>
      </c>
      <c r="F5" s="41" t="s">
        <v>143</v>
      </c>
      <c r="G5" s="22">
        <v>4</v>
      </c>
      <c r="H5" s="22">
        <v>1</v>
      </c>
      <c r="I5" s="24">
        <f t="shared" ref="I5:I8" si="1">G5+H5</f>
        <v>5</v>
      </c>
    </row>
    <row r="6" spans="1:9" x14ac:dyDescent="0.3">
      <c r="A6" s="41" t="s">
        <v>144</v>
      </c>
      <c r="B6" s="22">
        <v>2</v>
      </c>
      <c r="C6" s="22">
        <v>2</v>
      </c>
      <c r="D6" s="24">
        <f t="shared" si="0"/>
        <v>4</v>
      </c>
      <c r="F6" s="41" t="s">
        <v>144</v>
      </c>
      <c r="G6" s="22">
        <v>8</v>
      </c>
      <c r="H6" s="22">
        <v>4</v>
      </c>
      <c r="I6" s="24">
        <f t="shared" si="1"/>
        <v>12</v>
      </c>
    </row>
    <row r="7" spans="1:9" x14ac:dyDescent="0.3">
      <c r="A7" s="38" t="s">
        <v>145</v>
      </c>
      <c r="B7" s="22">
        <v>1</v>
      </c>
      <c r="C7" s="22">
        <v>1</v>
      </c>
      <c r="D7" s="24">
        <f t="shared" si="0"/>
        <v>2</v>
      </c>
      <c r="F7" s="38" t="s">
        <v>145</v>
      </c>
      <c r="G7" s="22">
        <v>0</v>
      </c>
      <c r="H7" s="22">
        <v>0</v>
      </c>
      <c r="I7" s="24">
        <f t="shared" si="1"/>
        <v>0</v>
      </c>
    </row>
    <row r="8" spans="1:9" x14ac:dyDescent="0.3">
      <c r="A8" s="38" t="s">
        <v>146</v>
      </c>
      <c r="B8" s="22">
        <v>0</v>
      </c>
      <c r="C8" s="22">
        <v>0</v>
      </c>
      <c r="D8" s="24">
        <f t="shared" si="0"/>
        <v>0</v>
      </c>
      <c r="F8" s="38" t="s">
        <v>146</v>
      </c>
      <c r="G8" s="22">
        <v>0</v>
      </c>
      <c r="H8" s="22">
        <v>0</v>
      </c>
      <c r="I8" s="24">
        <f t="shared" si="1"/>
        <v>0</v>
      </c>
    </row>
    <row r="9" spans="1:9" x14ac:dyDescent="0.3">
      <c r="A9" s="38" t="s">
        <v>147</v>
      </c>
      <c r="B9" s="22">
        <v>1</v>
      </c>
      <c r="C9" s="22">
        <v>1</v>
      </c>
      <c r="D9" s="24">
        <f t="shared" si="0"/>
        <v>2</v>
      </c>
      <c r="F9" s="38" t="s">
        <v>147</v>
      </c>
      <c r="G9" s="22" t="s">
        <v>148</v>
      </c>
      <c r="H9" s="22" t="s">
        <v>149</v>
      </c>
      <c r="I9" s="24">
        <v>12</v>
      </c>
    </row>
    <row r="10" spans="1:9" x14ac:dyDescent="0.3">
      <c r="A10" s="41" t="s">
        <v>150</v>
      </c>
      <c r="B10" s="22">
        <v>0</v>
      </c>
      <c r="C10" s="22">
        <v>0</v>
      </c>
      <c r="D10" s="24">
        <f t="shared" si="0"/>
        <v>0</v>
      </c>
      <c r="F10" s="41" t="s">
        <v>150</v>
      </c>
      <c r="G10" s="22">
        <v>0</v>
      </c>
      <c r="H10" s="22">
        <v>0</v>
      </c>
      <c r="I10" s="24">
        <v>0</v>
      </c>
    </row>
    <row r="11" spans="1:9" x14ac:dyDescent="0.3">
      <c r="A11" s="42" t="s">
        <v>66</v>
      </c>
      <c r="B11" s="24">
        <f>B4+B5+B6+B10</f>
        <v>25</v>
      </c>
      <c r="C11" s="24">
        <f>C4+C5+C6+C10</f>
        <v>26</v>
      </c>
      <c r="D11" s="24">
        <f t="shared" si="0"/>
        <v>51</v>
      </c>
      <c r="F11" s="42" t="s">
        <v>66</v>
      </c>
      <c r="G11" s="24">
        <f>G4+G5+G6+G10</f>
        <v>43</v>
      </c>
      <c r="H11" s="24">
        <f>H4+H5+H6+H10</f>
        <v>5</v>
      </c>
      <c r="I11" s="24">
        <f>G11+H11</f>
        <v>48</v>
      </c>
    </row>
    <row r="12" spans="1:9" x14ac:dyDescent="0.3">
      <c r="A12" s="37" t="s">
        <v>139</v>
      </c>
      <c r="F12" s="141" t="s">
        <v>192</v>
      </c>
      <c r="G12" s="141"/>
      <c r="H12" s="141"/>
      <c r="I12" s="141"/>
    </row>
    <row r="13" spans="1:9" ht="57" customHeight="1" x14ac:dyDescent="0.3">
      <c r="A13" s="4"/>
      <c r="F13" s="142"/>
      <c r="G13" s="142"/>
      <c r="H13" s="142"/>
      <c r="I13" s="142"/>
    </row>
    <row r="14" spans="1:9" ht="28.8" x14ac:dyDescent="0.3">
      <c r="A14" s="39" t="s">
        <v>151</v>
      </c>
      <c r="B14" s="24" t="s">
        <v>62</v>
      </c>
      <c r="C14" s="23" t="s">
        <v>65</v>
      </c>
      <c r="D14" s="23" t="s">
        <v>66</v>
      </c>
    </row>
    <row r="15" spans="1:9" x14ac:dyDescent="0.3">
      <c r="A15" s="40" t="s">
        <v>142</v>
      </c>
      <c r="B15" s="22">
        <v>73</v>
      </c>
      <c r="C15" s="22">
        <v>27</v>
      </c>
      <c r="D15" s="24">
        <v>100</v>
      </c>
    </row>
    <row r="16" spans="1:9" x14ac:dyDescent="0.3">
      <c r="A16" s="41" t="s">
        <v>143</v>
      </c>
      <c r="B16" s="22">
        <v>5</v>
      </c>
      <c r="C16" s="22">
        <v>0</v>
      </c>
      <c r="D16" s="24">
        <v>5</v>
      </c>
    </row>
    <row r="17" spans="1:4" x14ac:dyDescent="0.3">
      <c r="A17" s="41" t="s">
        <v>144</v>
      </c>
      <c r="B17" s="22">
        <v>10</v>
      </c>
      <c r="C17" s="22">
        <v>1</v>
      </c>
      <c r="D17" s="24">
        <v>11</v>
      </c>
    </row>
    <row r="18" spans="1:4" x14ac:dyDescent="0.3">
      <c r="A18" s="38" t="s">
        <v>145</v>
      </c>
      <c r="B18" s="22">
        <v>3</v>
      </c>
      <c r="C18" s="22">
        <v>1</v>
      </c>
      <c r="D18" s="24">
        <v>4</v>
      </c>
    </row>
    <row r="19" spans="1:4" x14ac:dyDescent="0.3">
      <c r="A19" s="38" t="s">
        <v>146</v>
      </c>
      <c r="B19" s="22">
        <v>0</v>
      </c>
      <c r="C19" s="22">
        <v>0</v>
      </c>
      <c r="D19" s="24">
        <v>0</v>
      </c>
    </row>
    <row r="20" spans="1:4" x14ac:dyDescent="0.3">
      <c r="A20" s="38" t="s">
        <v>147</v>
      </c>
      <c r="B20" s="22">
        <v>7</v>
      </c>
      <c r="C20" s="22">
        <v>0</v>
      </c>
      <c r="D20" s="24">
        <v>7</v>
      </c>
    </row>
    <row r="21" spans="1:4" x14ac:dyDescent="0.3">
      <c r="A21" s="41" t="s">
        <v>150</v>
      </c>
      <c r="B21" s="22">
        <v>0</v>
      </c>
      <c r="C21" s="22">
        <v>0</v>
      </c>
      <c r="D21" s="24">
        <v>0</v>
      </c>
    </row>
    <row r="22" spans="1:4" x14ac:dyDescent="0.3">
      <c r="A22" s="42" t="s">
        <v>66</v>
      </c>
      <c r="B22" s="24">
        <v>88</v>
      </c>
      <c r="C22" s="24">
        <v>28</v>
      </c>
      <c r="D22" s="24">
        <v>116</v>
      </c>
    </row>
    <row r="23" spans="1:4" x14ac:dyDescent="0.3">
      <c r="A23" s="37" t="s">
        <v>139</v>
      </c>
    </row>
    <row r="25" spans="1:4" ht="28.8" x14ac:dyDescent="0.3">
      <c r="A25" s="39" t="s">
        <v>152</v>
      </c>
      <c r="B25" s="24" t="s">
        <v>62</v>
      </c>
      <c r="C25" s="23" t="s">
        <v>65</v>
      </c>
      <c r="D25" s="23" t="s">
        <v>66</v>
      </c>
    </row>
    <row r="26" spans="1:4" x14ac:dyDescent="0.3">
      <c r="A26" s="40" t="s">
        <v>142</v>
      </c>
      <c r="B26" s="22">
        <v>61</v>
      </c>
      <c r="C26" s="22">
        <v>17</v>
      </c>
      <c r="D26" s="24">
        <v>78</v>
      </c>
    </row>
    <row r="27" spans="1:4" x14ac:dyDescent="0.3">
      <c r="A27" s="41" t="s">
        <v>143</v>
      </c>
      <c r="B27" s="22">
        <v>6</v>
      </c>
      <c r="C27" s="22">
        <v>0</v>
      </c>
      <c r="D27" s="24">
        <v>6</v>
      </c>
    </row>
    <row r="28" spans="1:4" x14ac:dyDescent="0.3">
      <c r="A28" s="41" t="s">
        <v>144</v>
      </c>
      <c r="B28" s="22">
        <v>0</v>
      </c>
      <c r="C28" s="22">
        <v>2</v>
      </c>
      <c r="D28" s="24">
        <v>2</v>
      </c>
    </row>
    <row r="29" spans="1:4" x14ac:dyDescent="0.3">
      <c r="A29" s="38" t="s">
        <v>145</v>
      </c>
      <c r="B29" s="22">
        <v>0</v>
      </c>
      <c r="C29" s="22">
        <v>2</v>
      </c>
      <c r="D29" s="24">
        <v>2</v>
      </c>
    </row>
    <row r="30" spans="1:4" x14ac:dyDescent="0.3">
      <c r="A30" s="38" t="s">
        <v>146</v>
      </c>
      <c r="B30" s="22">
        <v>0</v>
      </c>
      <c r="C30" s="22">
        <v>0</v>
      </c>
      <c r="D30" s="24">
        <v>0</v>
      </c>
    </row>
    <row r="31" spans="1:4" x14ac:dyDescent="0.3">
      <c r="A31" s="38" t="s">
        <v>147</v>
      </c>
      <c r="B31" s="22">
        <v>0</v>
      </c>
      <c r="C31" s="22">
        <v>0</v>
      </c>
      <c r="D31" s="24">
        <v>0</v>
      </c>
    </row>
    <row r="32" spans="1:4" x14ac:dyDescent="0.3">
      <c r="A32" s="41" t="s">
        <v>150</v>
      </c>
      <c r="B32" s="22">
        <v>0</v>
      </c>
      <c r="C32" s="22">
        <v>0</v>
      </c>
      <c r="D32" s="24">
        <v>0</v>
      </c>
    </row>
    <row r="33" spans="1:4" x14ac:dyDescent="0.3">
      <c r="A33" s="42" t="s">
        <v>66</v>
      </c>
      <c r="B33" s="24">
        <v>67</v>
      </c>
      <c r="C33" s="24">
        <v>19</v>
      </c>
      <c r="D33" s="24">
        <v>86</v>
      </c>
    </row>
    <row r="34" spans="1:4" x14ac:dyDescent="0.3">
      <c r="A34" s="37" t="s">
        <v>139</v>
      </c>
    </row>
  </sheetData>
  <mergeCells count="1">
    <mergeCell ref="F12:I13"/>
  </mergeCells>
  <hyperlinks>
    <hyperlink ref="A1" location="Inhoud!A1" display="Terug naar inhoud" xr:uid="{3D8B4811-89EB-4BDA-9F82-F7E2EA8B639F}"/>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8A18-B340-4CED-9486-F967B3241519}">
  <sheetPr codeName="Blad21"/>
  <dimension ref="A1:F7"/>
  <sheetViews>
    <sheetView workbookViewId="0">
      <selection activeCell="A2" sqref="A2"/>
    </sheetView>
  </sheetViews>
  <sheetFormatPr defaultColWidth="9.109375" defaultRowHeight="14.4" x14ac:dyDescent="0.3"/>
  <cols>
    <col min="1" max="1" width="16.44140625" style="3" customWidth="1"/>
    <col min="2" max="4" width="15.6640625" style="3" customWidth="1"/>
    <col min="5" max="5" width="12" style="3" customWidth="1"/>
    <col min="6" max="6" width="9.6640625" style="3" customWidth="1"/>
    <col min="7" max="16384" width="9.109375" style="3"/>
  </cols>
  <sheetData>
    <row r="1" spans="1:6" x14ac:dyDescent="0.3">
      <c r="A1" s="84" t="s">
        <v>41</v>
      </c>
    </row>
    <row r="2" spans="1:6" s="27" customFormat="1" x14ac:dyDescent="0.3">
      <c r="A2" s="4" t="s">
        <v>170</v>
      </c>
    </row>
    <row r="3" spans="1:6" ht="43.2" x14ac:dyDescent="0.3">
      <c r="A3" s="20" t="s">
        <v>153</v>
      </c>
      <c r="B3" s="33" t="s">
        <v>154</v>
      </c>
      <c r="C3" s="33" t="s">
        <v>155</v>
      </c>
      <c r="D3" s="33" t="s">
        <v>156</v>
      </c>
      <c r="E3" s="33" t="s">
        <v>157</v>
      </c>
      <c r="F3" s="87" t="s">
        <v>158</v>
      </c>
    </row>
    <row r="4" spans="1:6" x14ac:dyDescent="0.3">
      <c r="A4" s="13" t="s">
        <v>159</v>
      </c>
      <c r="B4" s="35">
        <v>2</v>
      </c>
      <c r="C4" s="35">
        <v>0</v>
      </c>
      <c r="D4" s="43">
        <v>0</v>
      </c>
      <c r="E4" s="43">
        <v>2</v>
      </c>
      <c r="F4" s="43">
        <v>1</v>
      </c>
    </row>
    <row r="5" spans="1:6" x14ac:dyDescent="0.3">
      <c r="A5" s="13" t="s">
        <v>160</v>
      </c>
      <c r="B5" s="35">
        <v>6</v>
      </c>
      <c r="C5" s="35">
        <v>5</v>
      </c>
      <c r="D5" s="43">
        <v>5</v>
      </c>
      <c r="E5" s="43">
        <v>2</v>
      </c>
      <c r="F5" s="43">
        <v>5</v>
      </c>
    </row>
    <row r="6" spans="1:6" x14ac:dyDescent="0.3">
      <c r="A6" s="13" t="s">
        <v>161</v>
      </c>
      <c r="B6" s="35">
        <v>1</v>
      </c>
      <c r="C6" s="35">
        <v>1</v>
      </c>
      <c r="D6" s="43">
        <v>0</v>
      </c>
      <c r="E6" s="43">
        <v>0</v>
      </c>
      <c r="F6" s="43">
        <v>0</v>
      </c>
    </row>
    <row r="7" spans="1:6" x14ac:dyDescent="0.3">
      <c r="A7" s="20" t="s">
        <v>66</v>
      </c>
      <c r="B7" s="33">
        <v>9</v>
      </c>
      <c r="C7" s="33">
        <v>6</v>
      </c>
      <c r="D7" s="12">
        <v>5</v>
      </c>
      <c r="E7" s="12">
        <f>SUM(E4:E6)</f>
        <v>4</v>
      </c>
      <c r="F7" s="12">
        <v>6</v>
      </c>
    </row>
  </sheetData>
  <hyperlinks>
    <hyperlink ref="A1" location="Inhoud!A1" display="Terug naar inhoud" xr:uid="{7A046CED-D609-4C59-A283-94ADF3C9FEC1}"/>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38B58-936A-47B8-BFCD-747AF0451AF0}">
  <sheetPr codeName="Blad22"/>
  <dimension ref="A1:F11"/>
  <sheetViews>
    <sheetView workbookViewId="0"/>
  </sheetViews>
  <sheetFormatPr defaultColWidth="9.109375" defaultRowHeight="14.4" x14ac:dyDescent="0.3"/>
  <cols>
    <col min="1" max="1" width="35.44140625" style="3" customWidth="1"/>
    <col min="2" max="3" width="5.5546875" style="3" customWidth="1"/>
    <col min="4" max="4" width="6.88671875" style="3" customWidth="1"/>
    <col min="5" max="16384" width="9.109375" style="3"/>
  </cols>
  <sheetData>
    <row r="1" spans="1:6" x14ac:dyDescent="0.3">
      <c r="A1" s="84" t="s">
        <v>41</v>
      </c>
    </row>
    <row r="2" spans="1:6" x14ac:dyDescent="0.3">
      <c r="A2" s="26" t="s">
        <v>169</v>
      </c>
    </row>
    <row r="3" spans="1:6" x14ac:dyDescent="0.3">
      <c r="A3" s="25"/>
      <c r="B3" s="23">
        <v>2018</v>
      </c>
      <c r="C3" s="23">
        <v>2019</v>
      </c>
      <c r="D3" s="23">
        <v>2020</v>
      </c>
      <c r="E3" s="23">
        <v>2021</v>
      </c>
      <c r="F3" s="23">
        <v>2022</v>
      </c>
    </row>
    <row r="4" spans="1:6" x14ac:dyDescent="0.3">
      <c r="A4" s="13" t="s">
        <v>162</v>
      </c>
      <c r="B4" s="15">
        <v>7</v>
      </c>
      <c r="C4" s="15">
        <v>4</v>
      </c>
      <c r="D4" s="15">
        <v>1</v>
      </c>
      <c r="E4" s="15">
        <v>3</v>
      </c>
      <c r="F4" s="15">
        <v>3</v>
      </c>
    </row>
    <row r="5" spans="1:6" x14ac:dyDescent="0.3">
      <c r="A5" s="13" t="s">
        <v>163</v>
      </c>
      <c r="B5" s="15">
        <v>4</v>
      </c>
      <c r="C5" s="15">
        <v>3</v>
      </c>
      <c r="D5" s="15">
        <v>8</v>
      </c>
      <c r="E5" s="15">
        <v>6</v>
      </c>
      <c r="F5" s="15">
        <v>2</v>
      </c>
    </row>
    <row r="6" spans="1:6" x14ac:dyDescent="0.3">
      <c r="A6" s="13" t="s">
        <v>164</v>
      </c>
      <c r="B6" s="15">
        <v>0</v>
      </c>
      <c r="C6" s="15">
        <v>0</v>
      </c>
      <c r="D6" s="15">
        <v>0</v>
      </c>
      <c r="E6" s="15">
        <v>0</v>
      </c>
      <c r="F6" s="15">
        <v>1</v>
      </c>
    </row>
    <row r="7" spans="1:6" x14ac:dyDescent="0.3">
      <c r="A7" s="13" t="s">
        <v>165</v>
      </c>
      <c r="B7" s="15">
        <v>1</v>
      </c>
      <c r="C7" s="15">
        <v>2</v>
      </c>
      <c r="D7" s="15">
        <v>0</v>
      </c>
      <c r="E7" s="15">
        <v>1</v>
      </c>
      <c r="F7" s="15">
        <v>1</v>
      </c>
    </row>
    <row r="8" spans="1:6" x14ac:dyDescent="0.3">
      <c r="A8" s="13" t="s">
        <v>166</v>
      </c>
      <c r="B8" s="15">
        <v>1</v>
      </c>
      <c r="C8" s="15">
        <v>1</v>
      </c>
      <c r="D8" s="15">
        <v>1</v>
      </c>
      <c r="E8" s="15">
        <v>0</v>
      </c>
      <c r="F8" s="15">
        <v>1</v>
      </c>
    </row>
    <row r="9" spans="1:6" x14ac:dyDescent="0.3">
      <c r="A9" s="13" t="s">
        <v>167</v>
      </c>
      <c r="B9" s="15">
        <v>3</v>
      </c>
      <c r="C9" s="15">
        <v>4</v>
      </c>
      <c r="D9" s="15">
        <v>3</v>
      </c>
      <c r="E9" s="15">
        <v>0</v>
      </c>
      <c r="F9" s="15">
        <v>0</v>
      </c>
    </row>
    <row r="10" spans="1:6" x14ac:dyDescent="0.3">
      <c r="A10" s="13" t="s">
        <v>168</v>
      </c>
      <c r="B10" s="15">
        <v>5</v>
      </c>
      <c r="C10" s="15">
        <v>4</v>
      </c>
      <c r="D10" s="15">
        <v>8</v>
      </c>
      <c r="E10" s="15">
        <v>7</v>
      </c>
      <c r="F10" s="15">
        <v>3</v>
      </c>
    </row>
    <row r="11" spans="1:6" x14ac:dyDescent="0.3">
      <c r="A11" s="20" t="s">
        <v>66</v>
      </c>
      <c r="B11" s="23">
        <v>21</v>
      </c>
      <c r="C11" s="23">
        <v>18</v>
      </c>
      <c r="D11" s="23">
        <v>21</v>
      </c>
      <c r="E11" s="23">
        <f>SUM(E4:E10)</f>
        <v>17</v>
      </c>
      <c r="F11" s="23">
        <v>11</v>
      </c>
    </row>
  </sheetData>
  <hyperlinks>
    <hyperlink ref="A1" location="Inhoud!A1" display="Terug naar inhoud" xr:uid="{FE19149E-4BAB-4530-9056-381F5DE1ABF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744B9-D001-4A26-A110-6A631810A4A8}">
  <sheetPr codeName="Blad3"/>
  <dimension ref="A1:H18"/>
  <sheetViews>
    <sheetView workbookViewId="0">
      <selection activeCell="A2" sqref="A2"/>
    </sheetView>
  </sheetViews>
  <sheetFormatPr defaultColWidth="9.109375" defaultRowHeight="14.4" x14ac:dyDescent="0.3"/>
  <cols>
    <col min="1" max="1" width="47.5546875" style="27" customWidth="1"/>
    <col min="2" max="2" width="11.88671875" style="27" customWidth="1"/>
    <col min="3" max="3" width="12.109375" style="27" customWidth="1"/>
    <col min="4" max="4" width="12.33203125" style="27" customWidth="1"/>
    <col min="5" max="6" width="13.109375" style="27" customWidth="1"/>
    <col min="7" max="7" width="15.44140625" style="27" customWidth="1"/>
    <col min="8" max="8" width="9.5546875" style="27" customWidth="1"/>
    <col min="9" max="9" width="9.109375" style="27"/>
    <col min="10" max="10" width="9.88671875" style="27" bestFit="1" customWidth="1"/>
    <col min="11" max="16384" width="9.109375" style="27"/>
  </cols>
  <sheetData>
    <row r="1" spans="1:8" x14ac:dyDescent="0.3">
      <c r="A1" s="84" t="s">
        <v>41</v>
      </c>
    </row>
    <row r="2" spans="1:8" x14ac:dyDescent="0.3">
      <c r="A2" s="4" t="s">
        <v>187</v>
      </c>
    </row>
    <row r="3" spans="1:8" ht="43.95" customHeight="1" x14ac:dyDescent="0.3">
      <c r="A3" s="34" t="s">
        <v>52</v>
      </c>
      <c r="B3" s="23" t="s">
        <v>42</v>
      </c>
      <c r="C3" s="23" t="s">
        <v>43</v>
      </c>
      <c r="D3" s="24" t="s">
        <v>44</v>
      </c>
      <c r="E3" s="24" t="s">
        <v>45</v>
      </c>
      <c r="F3" s="24" t="s">
        <v>46</v>
      </c>
      <c r="G3" s="23" t="s">
        <v>47</v>
      </c>
    </row>
    <row r="4" spans="1:8" x14ac:dyDescent="0.3">
      <c r="A4" s="13" t="s">
        <v>53</v>
      </c>
      <c r="B4" s="14">
        <v>858617</v>
      </c>
      <c r="C4" s="14">
        <v>867624</v>
      </c>
      <c r="D4" s="21">
        <v>878726</v>
      </c>
      <c r="E4" s="21">
        <v>958902</v>
      </c>
      <c r="F4" s="7">
        <v>967127</v>
      </c>
      <c r="G4" s="89">
        <v>8.6E-3</v>
      </c>
      <c r="H4" s="45"/>
    </row>
    <row r="5" spans="1:8" x14ac:dyDescent="0.3">
      <c r="A5" s="13" t="s">
        <v>54</v>
      </c>
      <c r="B5" s="14">
        <v>842216</v>
      </c>
      <c r="C5" s="14">
        <v>852066</v>
      </c>
      <c r="D5" s="21">
        <v>861441</v>
      </c>
      <c r="E5" s="21">
        <v>941103</v>
      </c>
      <c r="F5" s="21">
        <v>949072</v>
      </c>
      <c r="G5" s="90">
        <v>8.5000000000000006E-3</v>
      </c>
    </row>
    <row r="6" spans="1:8" x14ac:dyDescent="0.3">
      <c r="A6" s="13" t="s">
        <v>55</v>
      </c>
      <c r="B6" s="14">
        <v>11689</v>
      </c>
      <c r="C6" s="14">
        <v>10575</v>
      </c>
      <c r="D6" s="21">
        <v>11900</v>
      </c>
      <c r="E6" s="21">
        <v>12763</v>
      </c>
      <c r="F6" s="21">
        <v>12403</v>
      </c>
      <c r="G6" s="90">
        <v>-2.8199999999999999E-2</v>
      </c>
    </row>
    <row r="7" spans="1:8" x14ac:dyDescent="0.3">
      <c r="A7" s="13" t="s">
        <v>56</v>
      </c>
      <c r="B7" s="14">
        <v>1130</v>
      </c>
      <c r="C7" s="15">
        <v>683</v>
      </c>
      <c r="D7" s="22">
        <v>256</v>
      </c>
      <c r="E7" s="22">
        <v>998</v>
      </c>
      <c r="F7" s="21">
        <v>1102</v>
      </c>
      <c r="G7" s="90">
        <v>0.1042</v>
      </c>
    </row>
    <row r="8" spans="1:8" x14ac:dyDescent="0.3">
      <c r="A8" s="13" t="s">
        <v>57</v>
      </c>
      <c r="B8" s="14">
        <v>2232</v>
      </c>
      <c r="C8" s="14">
        <v>2438</v>
      </c>
      <c r="D8" s="21">
        <v>3128</v>
      </c>
      <c r="E8" s="21">
        <v>3161</v>
      </c>
      <c r="F8" s="21">
        <v>3164</v>
      </c>
      <c r="G8" s="90">
        <v>8.9999999999999998E-4</v>
      </c>
    </row>
    <row r="9" spans="1:8" x14ac:dyDescent="0.3">
      <c r="A9" s="13" t="s">
        <v>58</v>
      </c>
      <c r="B9" s="15">
        <v>837</v>
      </c>
      <c r="C9" s="14">
        <v>1115</v>
      </c>
      <c r="D9" s="21">
        <v>1469</v>
      </c>
      <c r="E9" s="21">
        <v>519</v>
      </c>
      <c r="F9" s="21">
        <v>719</v>
      </c>
      <c r="G9" s="90">
        <v>0.38540000000000002</v>
      </c>
    </row>
    <row r="10" spans="1:8" ht="47.25" customHeight="1" x14ac:dyDescent="0.3">
      <c r="A10" s="120" t="s">
        <v>59</v>
      </c>
      <c r="B10" s="120"/>
      <c r="C10" s="120"/>
      <c r="D10" s="120"/>
      <c r="E10" s="120"/>
      <c r="F10" s="120"/>
      <c r="G10" s="120"/>
    </row>
    <row r="11" spans="1:8" x14ac:dyDescent="0.3">
      <c r="A11" s="30"/>
      <c r="B11" s="77"/>
      <c r="C11" s="77"/>
      <c r="D11" s="77"/>
      <c r="E11" s="77"/>
      <c r="F11" s="77"/>
    </row>
    <row r="12" spans="1:8" x14ac:dyDescent="0.3">
      <c r="A12" s="30"/>
      <c r="B12" s="77"/>
      <c r="C12" s="77"/>
      <c r="D12" s="77"/>
      <c r="E12" s="77"/>
      <c r="F12" s="77"/>
    </row>
    <row r="13" spans="1:8" x14ac:dyDescent="0.3">
      <c r="A13" s="31"/>
      <c r="B13" s="77"/>
      <c r="C13" s="77"/>
      <c r="D13" s="77"/>
      <c r="E13" s="77"/>
      <c r="F13" s="77"/>
    </row>
    <row r="14" spans="1:8" x14ac:dyDescent="0.3">
      <c r="A14" s="32"/>
    </row>
    <row r="15" spans="1:8" x14ac:dyDescent="0.3">
      <c r="A15" s="32"/>
    </row>
    <row r="16" spans="1:8" x14ac:dyDescent="0.3">
      <c r="A16" s="32"/>
    </row>
    <row r="17" spans="1:1" x14ac:dyDescent="0.3">
      <c r="A17" s="31"/>
    </row>
    <row r="18" spans="1:1" x14ac:dyDescent="0.3">
      <c r="A18" s="31"/>
    </row>
  </sheetData>
  <mergeCells count="1">
    <mergeCell ref="A10:G10"/>
  </mergeCells>
  <hyperlinks>
    <hyperlink ref="A1" location="Inhoud!A1" display="Terug naar inhoud" xr:uid="{3531876A-31DD-4189-8C73-1C961CC4A4B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EC32F-325C-4E9E-9179-451E70A1098A}">
  <sheetPr codeName="Blad4"/>
  <dimension ref="A1:G7"/>
  <sheetViews>
    <sheetView workbookViewId="0">
      <selection activeCell="A2" sqref="A2"/>
    </sheetView>
  </sheetViews>
  <sheetFormatPr defaultColWidth="9.109375" defaultRowHeight="14.4" x14ac:dyDescent="0.3"/>
  <cols>
    <col min="1" max="1" width="41.6640625" style="3" bestFit="1" customWidth="1"/>
    <col min="2" max="2" width="11.6640625" style="3" customWidth="1"/>
    <col min="3" max="4" width="10.88671875" style="3" customWidth="1"/>
    <col min="5" max="6" width="12" style="3" customWidth="1"/>
    <col min="7" max="7" width="19.109375" style="3" customWidth="1"/>
    <col min="8" max="8" width="11.5546875" style="3" customWidth="1"/>
    <col min="9" max="23" width="9.109375" style="3"/>
    <col min="24" max="24" width="11.5546875" style="3" customWidth="1"/>
    <col min="25" max="16384" width="9.109375" style="3"/>
  </cols>
  <sheetData>
    <row r="1" spans="1:7" x14ac:dyDescent="0.3">
      <c r="A1" s="84" t="s">
        <v>41</v>
      </c>
    </row>
    <row r="2" spans="1:7" x14ac:dyDescent="0.3">
      <c r="A2" s="16" t="s">
        <v>186</v>
      </c>
    </row>
    <row r="3" spans="1:7" ht="28.8" x14ac:dyDescent="0.3">
      <c r="A3" s="10"/>
      <c r="B3" s="11" t="s">
        <v>42</v>
      </c>
      <c r="C3" s="11" t="s">
        <v>43</v>
      </c>
      <c r="D3" s="11" t="s">
        <v>44</v>
      </c>
      <c r="E3" s="11" t="s">
        <v>45</v>
      </c>
      <c r="F3" s="11" t="s">
        <v>46</v>
      </c>
      <c r="G3" s="87" t="s">
        <v>47</v>
      </c>
    </row>
    <row r="4" spans="1:7" ht="15" customHeight="1" x14ac:dyDescent="0.3">
      <c r="A4" s="13" t="s">
        <v>60</v>
      </c>
      <c r="B4" s="14">
        <v>172144</v>
      </c>
      <c r="C4" s="14">
        <v>174711</v>
      </c>
      <c r="D4" s="14">
        <v>178522</v>
      </c>
      <c r="E4" s="14">
        <v>196322</v>
      </c>
      <c r="F4" s="14">
        <v>196753</v>
      </c>
      <c r="G4" s="91">
        <v>2.2000000000000001E-3</v>
      </c>
    </row>
    <row r="5" spans="1:7" ht="15" customHeight="1" x14ac:dyDescent="0.3">
      <c r="A5" s="13" t="s">
        <v>49</v>
      </c>
      <c r="B5" s="14">
        <v>5769</v>
      </c>
      <c r="C5" s="14">
        <v>5050</v>
      </c>
      <c r="D5" s="14">
        <v>5558</v>
      </c>
      <c r="E5" s="14">
        <v>6242</v>
      </c>
      <c r="F5" s="14">
        <v>6362</v>
      </c>
      <c r="G5" s="91">
        <v>1.9199999999999998E-2</v>
      </c>
    </row>
    <row r="6" spans="1:7" ht="15" customHeight="1" x14ac:dyDescent="0.3">
      <c r="A6" s="13" t="s">
        <v>50</v>
      </c>
      <c r="B6" s="15">
        <v>888</v>
      </c>
      <c r="C6" s="15">
        <v>941</v>
      </c>
      <c r="D6" s="14">
        <v>1042</v>
      </c>
      <c r="E6" s="14">
        <v>1653</v>
      </c>
      <c r="F6" s="14">
        <v>1540</v>
      </c>
      <c r="G6" s="91">
        <v>-6.8400000000000002E-2</v>
      </c>
    </row>
    <row r="7" spans="1:7" ht="15" customHeight="1" x14ac:dyDescent="0.3">
      <c r="A7" s="13" t="s">
        <v>51</v>
      </c>
      <c r="B7" s="15">
        <v>48</v>
      </c>
      <c r="C7" s="15">
        <v>10</v>
      </c>
      <c r="D7" s="15">
        <v>0</v>
      </c>
      <c r="E7" s="15">
        <v>98</v>
      </c>
      <c r="F7" s="15">
        <v>131</v>
      </c>
      <c r="G7" s="90">
        <v>0.3367</v>
      </c>
    </row>
  </sheetData>
  <hyperlinks>
    <hyperlink ref="A1" location="Inhoud!A1" display="Terug naar inhoud" xr:uid="{ACFA79F4-846C-44E5-9A6C-AB7A8EB2C79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A73CD-FE26-4981-8575-99C431DF337A}">
  <sheetPr codeName="Blad5"/>
  <dimension ref="A1:H11"/>
  <sheetViews>
    <sheetView workbookViewId="0">
      <selection activeCell="A2" sqref="A2"/>
    </sheetView>
  </sheetViews>
  <sheetFormatPr defaultColWidth="9.109375" defaultRowHeight="14.4" x14ac:dyDescent="0.3"/>
  <cols>
    <col min="1" max="1" width="26" style="3" customWidth="1"/>
    <col min="2" max="3" width="10" style="3" customWidth="1"/>
    <col min="4" max="6" width="11.109375" style="3" customWidth="1"/>
    <col min="7" max="7" width="16.33203125" style="3" customWidth="1"/>
    <col min="8" max="8" width="11.109375" style="3" customWidth="1"/>
    <col min="9" max="16384" width="9.109375" style="3"/>
  </cols>
  <sheetData>
    <row r="1" spans="1:8" x14ac:dyDescent="0.3">
      <c r="A1" s="84" t="s">
        <v>41</v>
      </c>
    </row>
    <row r="2" spans="1:8" x14ac:dyDescent="0.3">
      <c r="A2" s="16" t="s">
        <v>185</v>
      </c>
    </row>
    <row r="3" spans="1:8" ht="43.2" x14ac:dyDescent="0.3">
      <c r="A3" s="17"/>
      <c r="B3" s="9" t="s">
        <v>42</v>
      </c>
      <c r="C3" s="9" t="s">
        <v>43</v>
      </c>
      <c r="D3" s="9" t="s">
        <v>44</v>
      </c>
      <c r="E3" s="9" t="s">
        <v>45</v>
      </c>
      <c r="F3" s="9" t="s">
        <v>46</v>
      </c>
      <c r="G3" s="9" t="s">
        <v>61</v>
      </c>
    </row>
    <row r="4" spans="1:8" x14ac:dyDescent="0.3">
      <c r="A4" s="6" t="s">
        <v>62</v>
      </c>
      <c r="B4" s="7">
        <v>1300</v>
      </c>
      <c r="C4" s="7">
        <v>1333</v>
      </c>
      <c r="D4" s="7">
        <v>1387</v>
      </c>
      <c r="E4" s="7">
        <v>1933</v>
      </c>
      <c r="F4" s="7">
        <v>2272</v>
      </c>
      <c r="G4" s="89">
        <v>0.1754</v>
      </c>
      <c r="H4" s="46"/>
    </row>
    <row r="5" spans="1:8" x14ac:dyDescent="0.3">
      <c r="A5" s="78" t="s">
        <v>63</v>
      </c>
      <c r="B5" s="80">
        <v>429</v>
      </c>
      <c r="C5" s="80">
        <v>480</v>
      </c>
      <c r="D5" s="80">
        <v>501</v>
      </c>
      <c r="E5" s="80">
        <v>917</v>
      </c>
      <c r="F5" s="80">
        <v>1219</v>
      </c>
      <c r="G5" s="92">
        <v>0.32929999999999998</v>
      </c>
      <c r="H5" s="46"/>
    </row>
    <row r="6" spans="1:8" x14ac:dyDescent="0.3">
      <c r="A6" s="79" t="s">
        <v>64</v>
      </c>
      <c r="B6" s="80">
        <v>871</v>
      </c>
      <c r="C6" s="80">
        <v>853</v>
      </c>
      <c r="D6" s="80">
        <v>886</v>
      </c>
      <c r="E6" s="80">
        <v>1016</v>
      </c>
      <c r="F6" s="80">
        <v>1053</v>
      </c>
      <c r="G6" s="92">
        <v>3.6400000000000002E-2</v>
      </c>
      <c r="H6" s="46"/>
    </row>
    <row r="7" spans="1:8" x14ac:dyDescent="0.3">
      <c r="A7" s="6" t="s">
        <v>65</v>
      </c>
      <c r="B7" s="7">
        <v>1587</v>
      </c>
      <c r="C7" s="7">
        <v>1717</v>
      </c>
      <c r="D7" s="7">
        <v>1799</v>
      </c>
      <c r="E7" s="7">
        <v>2099</v>
      </c>
      <c r="F7" s="7">
        <v>2464</v>
      </c>
      <c r="G7" s="89">
        <v>0.1739</v>
      </c>
      <c r="H7" s="46"/>
    </row>
    <row r="8" spans="1:8" x14ac:dyDescent="0.3">
      <c r="A8" s="78" t="s">
        <v>63</v>
      </c>
      <c r="B8" s="80">
        <v>682</v>
      </c>
      <c r="C8" s="80">
        <v>807</v>
      </c>
      <c r="D8" s="80">
        <v>929</v>
      </c>
      <c r="E8" s="80">
        <v>1164</v>
      </c>
      <c r="F8" s="80">
        <v>1424</v>
      </c>
      <c r="G8" s="92">
        <v>0.22339999999999999</v>
      </c>
      <c r="H8" s="46"/>
    </row>
    <row r="9" spans="1:8" x14ac:dyDescent="0.3">
      <c r="A9" s="79" t="s">
        <v>64</v>
      </c>
      <c r="B9" s="80">
        <v>905</v>
      </c>
      <c r="C9" s="80">
        <v>910</v>
      </c>
      <c r="D9" s="80">
        <v>870</v>
      </c>
      <c r="E9" s="80">
        <v>935</v>
      </c>
      <c r="F9" s="80">
        <v>1040</v>
      </c>
      <c r="G9" s="92">
        <v>0.1123</v>
      </c>
      <c r="H9" s="46"/>
    </row>
    <row r="10" spans="1:8" x14ac:dyDescent="0.3">
      <c r="A10" s="18" t="s">
        <v>66</v>
      </c>
      <c r="B10" s="19">
        <v>2887</v>
      </c>
      <c r="C10" s="19">
        <v>3050</v>
      </c>
      <c r="D10" s="19">
        <v>3186</v>
      </c>
      <c r="E10" s="19">
        <v>4032</v>
      </c>
      <c r="F10" s="19">
        <v>4736</v>
      </c>
      <c r="G10" s="89">
        <v>0.17460000000000001</v>
      </c>
      <c r="H10" s="46"/>
    </row>
    <row r="11" spans="1:8" ht="66" customHeight="1" x14ac:dyDescent="0.3">
      <c r="A11" s="121" t="s">
        <v>67</v>
      </c>
      <c r="B11" s="121"/>
      <c r="C11" s="121"/>
      <c r="D11" s="121"/>
      <c r="E11" s="121"/>
      <c r="F11" s="121"/>
      <c r="G11" s="121"/>
    </row>
  </sheetData>
  <mergeCells count="1">
    <mergeCell ref="A11:G11"/>
  </mergeCells>
  <hyperlinks>
    <hyperlink ref="A1" location="Inhoud!A1" display="Terug naar inhoud" xr:uid="{FBC039E3-8E40-4954-BDF9-FB0D6AA3489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4AA9B-5681-4252-AC4B-D8C4C91D1DBA}">
  <sheetPr codeName="Blad6"/>
  <dimension ref="A1:G10"/>
  <sheetViews>
    <sheetView workbookViewId="0">
      <selection activeCell="A2" sqref="A2"/>
    </sheetView>
  </sheetViews>
  <sheetFormatPr defaultColWidth="9.109375" defaultRowHeight="14.4" x14ac:dyDescent="0.3"/>
  <cols>
    <col min="1" max="1" width="31.44140625" style="27" customWidth="1"/>
    <col min="2" max="3" width="9.6640625" style="27" bestFit="1" customWidth="1"/>
    <col min="4" max="4" width="11" style="27" customWidth="1"/>
    <col min="5" max="6" width="10.109375" style="27" customWidth="1"/>
    <col min="7" max="7" width="20.6640625" style="27" customWidth="1"/>
    <col min="8" max="8" width="13.88671875" style="27" customWidth="1"/>
    <col min="9" max="16384" width="9.109375" style="27"/>
  </cols>
  <sheetData>
    <row r="1" spans="1:7" x14ac:dyDescent="0.3">
      <c r="A1" s="84" t="s">
        <v>41</v>
      </c>
    </row>
    <row r="2" spans="1:7" x14ac:dyDescent="0.3">
      <c r="A2" s="16" t="s">
        <v>184</v>
      </c>
    </row>
    <row r="3" spans="1:7" ht="28.8" x14ac:dyDescent="0.3">
      <c r="A3" s="28"/>
      <c r="B3" s="2" t="s">
        <v>42</v>
      </c>
      <c r="C3" s="2" t="s">
        <v>43</v>
      </c>
      <c r="D3" s="1" t="s">
        <v>44</v>
      </c>
      <c r="E3" s="1" t="s">
        <v>45</v>
      </c>
      <c r="F3" s="1" t="s">
        <v>46</v>
      </c>
      <c r="G3" s="1" t="s">
        <v>47</v>
      </c>
    </row>
    <row r="4" spans="1:7" ht="28.8" x14ac:dyDescent="0.3">
      <c r="A4" s="48" t="s">
        <v>68</v>
      </c>
      <c r="B4" s="7">
        <v>2943</v>
      </c>
      <c r="C4" s="7">
        <v>2952</v>
      </c>
      <c r="D4" s="7">
        <v>1988</v>
      </c>
      <c r="E4" s="7">
        <v>3830</v>
      </c>
      <c r="F4" s="7">
        <v>4537</v>
      </c>
      <c r="G4" s="89">
        <v>0.18459999999999999</v>
      </c>
    </row>
    <row r="5" spans="1:7" ht="43.2" x14ac:dyDescent="0.3">
      <c r="A5" s="48" t="s">
        <v>69</v>
      </c>
      <c r="B5" s="76">
        <v>6.0000000000000001E-3</v>
      </c>
      <c r="C5" s="76">
        <v>6.0000000000000001E-3</v>
      </c>
      <c r="D5" s="76">
        <v>4.0000000000000001E-3</v>
      </c>
      <c r="E5" s="76">
        <v>8.0000000000000002E-3</v>
      </c>
      <c r="F5" s="76">
        <v>8.9999999999999993E-3</v>
      </c>
      <c r="G5" s="89">
        <v>1E-3</v>
      </c>
    </row>
    <row r="6" spans="1:7" x14ac:dyDescent="0.3">
      <c r="A6" s="74" t="s">
        <v>70</v>
      </c>
      <c r="B6" s="75"/>
      <c r="C6" s="75"/>
      <c r="D6" s="75"/>
      <c r="E6" s="75"/>
      <c r="F6" s="75"/>
      <c r="G6" s="75"/>
    </row>
    <row r="7" spans="1:7" x14ac:dyDescent="0.3">
      <c r="A7" s="74" t="s">
        <v>71</v>
      </c>
      <c r="B7" s="75"/>
      <c r="C7" s="75"/>
      <c r="D7" s="75"/>
      <c r="E7" s="75"/>
      <c r="F7" s="75"/>
      <c r="G7" s="75"/>
    </row>
    <row r="8" spans="1:7" x14ac:dyDescent="0.3">
      <c r="A8" s="74" t="s">
        <v>72</v>
      </c>
      <c r="B8" s="75"/>
      <c r="C8" s="75"/>
      <c r="D8" s="75"/>
      <c r="E8" s="75"/>
      <c r="F8" s="75"/>
      <c r="G8" s="75"/>
    </row>
    <row r="9" spans="1:7" x14ac:dyDescent="0.3">
      <c r="A9" s="74" t="s">
        <v>73</v>
      </c>
      <c r="B9" s="75"/>
      <c r="C9" s="75"/>
      <c r="D9" s="75"/>
      <c r="E9" s="75"/>
      <c r="F9" s="75"/>
      <c r="G9" s="75"/>
    </row>
    <row r="10" spans="1:7" x14ac:dyDescent="0.3">
      <c r="A10" s="74" t="s">
        <v>74</v>
      </c>
      <c r="B10" s="75"/>
      <c r="C10" s="75"/>
      <c r="D10" s="75"/>
      <c r="E10" s="75"/>
      <c r="F10" s="75"/>
      <c r="G10" s="75"/>
    </row>
  </sheetData>
  <hyperlinks>
    <hyperlink ref="A1" location="Inhoud!A1" display="Terug naar inhoud" xr:uid="{43D38DAB-DCCF-4ABA-83AE-BF61D529709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52E3-E5EF-4777-8A80-F5AF302F980C}">
  <sheetPr codeName="Blad7"/>
  <dimension ref="A1:G11"/>
  <sheetViews>
    <sheetView workbookViewId="0">
      <selection activeCell="A2" sqref="A2"/>
    </sheetView>
  </sheetViews>
  <sheetFormatPr defaultColWidth="9.109375" defaultRowHeight="14.4" x14ac:dyDescent="0.3"/>
  <cols>
    <col min="1" max="1" width="29" style="3" customWidth="1"/>
    <col min="2" max="7" width="15.6640625" style="3" customWidth="1"/>
    <col min="8" max="8" width="12.109375" style="3" customWidth="1"/>
    <col min="9" max="16384" width="9.109375" style="3"/>
  </cols>
  <sheetData>
    <row r="1" spans="1:7" x14ac:dyDescent="0.3">
      <c r="A1" s="84" t="s">
        <v>41</v>
      </c>
    </row>
    <row r="2" spans="1:7" s="27" customFormat="1" x14ac:dyDescent="0.3">
      <c r="A2" s="4" t="s">
        <v>183</v>
      </c>
    </row>
    <row r="3" spans="1:7" ht="43.2" x14ac:dyDescent="0.3">
      <c r="A3" s="13"/>
      <c r="B3" s="23" t="s">
        <v>42</v>
      </c>
      <c r="C3" s="23" t="s">
        <v>43</v>
      </c>
      <c r="D3" s="23" t="s">
        <v>44</v>
      </c>
      <c r="E3" s="23" t="s">
        <v>45</v>
      </c>
      <c r="F3" s="23" t="s">
        <v>46</v>
      </c>
      <c r="G3" s="23" t="s">
        <v>47</v>
      </c>
    </row>
    <row r="4" spans="1:7" ht="28.8" x14ac:dyDescent="0.3">
      <c r="A4" s="44" t="s">
        <v>68</v>
      </c>
      <c r="B4" s="14">
        <v>10289</v>
      </c>
      <c r="C4" s="14">
        <v>10495</v>
      </c>
      <c r="D4" s="14">
        <v>5960</v>
      </c>
      <c r="E4" s="14">
        <v>9668</v>
      </c>
      <c r="F4" s="14">
        <v>16169</v>
      </c>
      <c r="G4" s="93">
        <v>0.6724</v>
      </c>
    </row>
    <row r="5" spans="1:7" ht="43.2" x14ac:dyDescent="0.3">
      <c r="A5" s="44" t="s">
        <v>75</v>
      </c>
      <c r="B5" s="47">
        <v>2.5999999999999999E-2</v>
      </c>
      <c r="C5" s="47">
        <v>2.5999999999999999E-2</v>
      </c>
      <c r="D5" s="47">
        <v>1.4E-2</v>
      </c>
      <c r="E5" s="47">
        <v>2.3E-2</v>
      </c>
      <c r="F5" s="47">
        <v>3.6999999999999998E-2</v>
      </c>
      <c r="G5" s="93">
        <v>1.4E-2</v>
      </c>
    </row>
    <row r="6" spans="1:7" x14ac:dyDescent="0.3">
      <c r="A6" s="72" t="s">
        <v>70</v>
      </c>
    </row>
    <row r="7" spans="1:7" x14ac:dyDescent="0.3">
      <c r="A7" s="72" t="s">
        <v>76</v>
      </c>
    </row>
    <row r="8" spans="1:7" x14ac:dyDescent="0.3">
      <c r="A8" s="72" t="s">
        <v>72</v>
      </c>
    </row>
    <row r="9" spans="1:7" x14ac:dyDescent="0.3">
      <c r="A9" s="72" t="s">
        <v>77</v>
      </c>
    </row>
    <row r="10" spans="1:7" x14ac:dyDescent="0.3">
      <c r="A10" s="72" t="s">
        <v>74</v>
      </c>
    </row>
    <row r="11" spans="1:7" x14ac:dyDescent="0.3">
      <c r="A11" s="73"/>
    </row>
  </sheetData>
  <hyperlinks>
    <hyperlink ref="A1" location="Inhoud!A1" display="Terug naar inhoud" xr:uid="{29CC9D1C-D02D-4898-A779-0A8DC37F5FC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C01B0-FB11-4C50-AAA4-965AD8967580}">
  <sheetPr codeName="Blad8"/>
  <dimension ref="A1:H6"/>
  <sheetViews>
    <sheetView workbookViewId="0">
      <selection activeCell="A2" sqref="A2"/>
    </sheetView>
  </sheetViews>
  <sheetFormatPr defaultColWidth="9.109375" defaultRowHeight="14.4" x14ac:dyDescent="0.3"/>
  <cols>
    <col min="1" max="1" width="25.33203125" style="27" customWidth="1"/>
    <col min="2" max="2" width="10.88671875" style="27" customWidth="1"/>
    <col min="3" max="3" width="12.109375" style="27" customWidth="1"/>
    <col min="4" max="6" width="10.33203125" style="27" customWidth="1"/>
    <col min="7" max="7" width="21.44140625" style="27" customWidth="1"/>
    <col min="8" max="8" width="11.88671875" style="27" customWidth="1"/>
    <col min="9" max="16384" width="9.109375" style="27"/>
  </cols>
  <sheetData>
    <row r="1" spans="1:8" x14ac:dyDescent="0.3">
      <c r="A1" s="84" t="s">
        <v>41</v>
      </c>
    </row>
    <row r="2" spans="1:8" x14ac:dyDescent="0.3">
      <c r="A2" s="29" t="s">
        <v>182</v>
      </c>
    </row>
    <row r="3" spans="1:8" ht="28.8" x14ac:dyDescent="0.3">
      <c r="A3" s="17"/>
      <c r="B3" s="9" t="s">
        <v>42</v>
      </c>
      <c r="C3" s="9" t="s">
        <v>43</v>
      </c>
      <c r="D3" s="9" t="s">
        <v>44</v>
      </c>
      <c r="E3" s="9" t="s">
        <v>45</v>
      </c>
      <c r="F3" s="9" t="s">
        <v>46</v>
      </c>
      <c r="G3" s="1" t="s">
        <v>47</v>
      </c>
    </row>
    <row r="4" spans="1:8" x14ac:dyDescent="0.3">
      <c r="A4" s="6" t="s">
        <v>62</v>
      </c>
      <c r="B4" s="8">
        <v>13</v>
      </c>
      <c r="C4" s="8">
        <v>5</v>
      </c>
      <c r="D4" s="8">
        <v>8</v>
      </c>
      <c r="E4" s="8">
        <v>10</v>
      </c>
      <c r="F4" s="8">
        <v>12</v>
      </c>
      <c r="G4" s="89">
        <v>0.2</v>
      </c>
    </row>
    <row r="5" spans="1:8" x14ac:dyDescent="0.3">
      <c r="A5" s="6" t="s">
        <v>78</v>
      </c>
      <c r="B5" s="8">
        <v>30</v>
      </c>
      <c r="C5" s="8">
        <v>17</v>
      </c>
      <c r="D5" s="8">
        <v>1</v>
      </c>
      <c r="E5" s="8">
        <v>15</v>
      </c>
      <c r="F5" s="8">
        <v>22</v>
      </c>
      <c r="G5" s="89">
        <v>0.4667</v>
      </c>
    </row>
    <row r="6" spans="1:8" x14ac:dyDescent="0.3">
      <c r="A6" s="28" t="s">
        <v>66</v>
      </c>
      <c r="B6" s="9">
        <v>43</v>
      </c>
      <c r="C6" s="9">
        <v>22</v>
      </c>
      <c r="D6" s="9">
        <v>9</v>
      </c>
      <c r="E6" s="9">
        <v>25</v>
      </c>
      <c r="F6" s="9">
        <v>34</v>
      </c>
      <c r="G6" s="89">
        <v>0.36</v>
      </c>
      <c r="H6" s="85"/>
    </row>
  </sheetData>
  <hyperlinks>
    <hyperlink ref="A1" location="Inhoud!A1" display="Terug naar inhoud" xr:uid="{FBA45419-AF81-4030-980B-ABB5FF95ED3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0EEA-1669-4B0B-AEFB-C393A89028B2}">
  <sheetPr codeName="Blad9"/>
  <dimension ref="A1:F6"/>
  <sheetViews>
    <sheetView workbookViewId="0">
      <selection activeCell="F10" sqref="F10"/>
    </sheetView>
  </sheetViews>
  <sheetFormatPr defaultColWidth="9.109375" defaultRowHeight="14.4" x14ac:dyDescent="0.3"/>
  <cols>
    <col min="1" max="1" width="17.88671875" style="3" customWidth="1"/>
    <col min="2" max="5" width="11.44140625" style="3" customWidth="1"/>
    <col min="6" max="6" width="17.44140625" style="3" customWidth="1"/>
    <col min="7" max="16384" width="9.109375" style="3"/>
  </cols>
  <sheetData>
    <row r="1" spans="1:6" x14ac:dyDescent="0.3">
      <c r="A1" s="84" t="s">
        <v>41</v>
      </c>
    </row>
    <row r="2" spans="1:6" x14ac:dyDescent="0.3">
      <c r="A2" s="49" t="s">
        <v>181</v>
      </c>
    </row>
    <row r="3" spans="1:6" ht="43.2" x14ac:dyDescent="0.3">
      <c r="A3" s="33"/>
      <c r="B3" s="12" t="s">
        <v>43</v>
      </c>
      <c r="C3" s="12" t="s">
        <v>44</v>
      </c>
      <c r="D3" s="12" t="s">
        <v>45</v>
      </c>
      <c r="E3" s="12" t="s">
        <v>46</v>
      </c>
      <c r="F3" s="87" t="s">
        <v>47</v>
      </c>
    </row>
    <row r="4" spans="1:6" x14ac:dyDescent="0.3">
      <c r="A4" s="25" t="s">
        <v>79</v>
      </c>
      <c r="B4" s="50">
        <v>24762</v>
      </c>
      <c r="C4" s="50">
        <v>26110</v>
      </c>
      <c r="D4" s="50">
        <v>25722</v>
      </c>
      <c r="E4" s="95" t="s">
        <v>80</v>
      </c>
      <c r="F4" s="96" t="s">
        <v>80</v>
      </c>
    </row>
    <row r="5" spans="1:6" x14ac:dyDescent="0.3">
      <c r="A5" s="25" t="s">
        <v>81</v>
      </c>
      <c r="B5" s="50">
        <v>211</v>
      </c>
      <c r="C5" s="50">
        <v>155</v>
      </c>
      <c r="D5" s="50">
        <v>132</v>
      </c>
      <c r="E5" s="50">
        <v>144</v>
      </c>
      <c r="F5" s="94">
        <v>9.0909090909090912E-2</v>
      </c>
    </row>
    <row r="6" spans="1:6" x14ac:dyDescent="0.3">
      <c r="A6" s="25" t="s">
        <v>82</v>
      </c>
      <c r="B6" s="50">
        <v>2168</v>
      </c>
      <c r="C6" s="50">
        <v>2857</v>
      </c>
      <c r="D6" s="50">
        <v>2584</v>
      </c>
      <c r="E6" s="50">
        <v>2861</v>
      </c>
      <c r="F6" s="94">
        <v>0.10719814241486068</v>
      </c>
    </row>
  </sheetData>
  <hyperlinks>
    <hyperlink ref="A1" location="Inhoud!A1" display="Terug naar inhoud" xr:uid="{AC07308F-2807-4EF5-9BEE-E27725EA8F2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ae5ecd4-640d-42d4-8d53-116c80b125de">
      <Terms xmlns="http://schemas.microsoft.com/office/infopath/2007/PartnerControls"/>
    </lcf76f155ced4ddcb4097134ff3c332f>
    <TaxCatchAll xmlns="9a9ec0f0-7796-43d0-ac1f-4c8c46ee0b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2CA810236A2A4CB614BEF20BCB512B" ma:contentTypeVersion="18" ma:contentTypeDescription="Een nieuw document maken." ma:contentTypeScope="" ma:versionID="59b7b046b0a5e8c7581f9b42a96172ca">
  <xsd:schema xmlns:xsd="http://www.w3.org/2001/XMLSchema" xmlns:xs="http://www.w3.org/2001/XMLSchema" xmlns:p="http://schemas.microsoft.com/office/2006/metadata/properties" xmlns:ns2="5ae5ecd4-640d-42d4-8d53-116c80b125de" xmlns:ns3="c00577b3-22c8-48c6-a5fa-98178e34ec9c" xmlns:ns4="9a9ec0f0-7796-43d0-ac1f-4c8c46ee0bd1" targetNamespace="http://schemas.microsoft.com/office/2006/metadata/properties" ma:root="true" ma:fieldsID="d2e931edd8c426a1c5aaad98bb3c448b" ns2:_="" ns3:_="" ns4:_="">
    <xsd:import namespace="5ae5ecd4-640d-42d4-8d53-116c80b125de"/>
    <xsd:import namespace="c00577b3-22c8-48c6-a5fa-98178e34ec9c"/>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e5ecd4-640d-42d4-8d53-116c80b12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0577b3-22c8-48c6-a5fa-98178e34ec9c"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9d408bd-7ef0-4d7b-928c-d90451726316}"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21A006-8B79-403E-B773-66C0CBA21B92}">
  <ds:schemaRefs>
    <ds:schemaRef ds:uri="c00577b3-22c8-48c6-a5fa-98178e34ec9c"/>
    <ds:schemaRef ds:uri="http://purl.org/dc/terms/"/>
    <ds:schemaRef ds:uri="9a9ec0f0-7796-43d0-ac1f-4c8c46ee0bd1"/>
    <ds:schemaRef ds:uri="http://schemas.microsoft.com/office/2006/documentManagement/types"/>
    <ds:schemaRef ds:uri="http://schemas.microsoft.com/office/infopath/2007/PartnerControls"/>
    <ds:schemaRef ds:uri="http://purl.org/dc/elements/1.1/"/>
    <ds:schemaRef ds:uri="http://schemas.microsoft.com/office/2006/metadata/properties"/>
    <ds:schemaRef ds:uri="5ae5ecd4-640d-42d4-8d53-116c80b125de"/>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77CD05D-BC29-4E77-B4F7-3712174D1E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e5ecd4-640d-42d4-8d53-116c80b125de"/>
    <ds:schemaRef ds:uri="c00577b3-22c8-48c6-a5fa-98178e34ec9c"/>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5DB37E-36A7-4F65-804F-BAB573929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22</vt:i4>
      </vt:variant>
      <vt:variant>
        <vt:lpstr>Benoemde bereiken</vt:lpstr>
      </vt:variant>
      <vt:variant>
        <vt:i4>3</vt:i4>
      </vt:variant>
    </vt:vector>
  </HeadingPairs>
  <TitlesOfParts>
    <vt:vector size="25" baseType="lpstr">
      <vt:lpstr>Inhoud</vt:lpstr>
      <vt:lpstr>3.48</vt:lpstr>
      <vt:lpstr>3.49</vt:lpstr>
      <vt:lpstr>3.50</vt:lpstr>
      <vt:lpstr>3.51</vt:lpstr>
      <vt:lpstr>3.52</vt:lpstr>
      <vt:lpstr>3.53</vt:lpstr>
      <vt:lpstr>3.54</vt:lpstr>
      <vt:lpstr>3.55</vt:lpstr>
      <vt:lpstr>3.56</vt:lpstr>
      <vt:lpstr>3.57</vt:lpstr>
      <vt:lpstr>3.58</vt:lpstr>
      <vt:lpstr>3.59</vt:lpstr>
      <vt:lpstr>3.60</vt:lpstr>
      <vt:lpstr>3.61</vt:lpstr>
      <vt:lpstr>3.62</vt:lpstr>
      <vt:lpstr>3.63</vt:lpstr>
      <vt:lpstr>3.64</vt:lpstr>
      <vt:lpstr>3.65</vt:lpstr>
      <vt:lpstr>3.66</vt:lpstr>
      <vt:lpstr>3.67</vt:lpstr>
      <vt:lpstr>3.68</vt:lpstr>
      <vt:lpstr>'3.49'!_Hlk14859426</vt:lpstr>
      <vt:lpstr>'3.61'!_Toc82612063</vt:lpstr>
      <vt:lpstr>'3.62'!_Toc82612064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den Broeck, Kris OND</dc:creator>
  <cp:keywords/>
  <dc:description/>
  <cp:lastModifiedBy>Van BiesenSiel</cp:lastModifiedBy>
  <cp:revision/>
  <dcterms:created xsi:type="dcterms:W3CDTF">2018-10-04T07:56:43Z</dcterms:created>
  <dcterms:modified xsi:type="dcterms:W3CDTF">2023-12-20T08:25:38Z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0x010100F62CA810236A2A4CB614BEF20BCB512B</vt:lpwstr>
  </property>
  <property fmtid="{D5CDD505-2E9C-101B-9397-08002B2CF9AE}" pid="3" name="MediaServiceImageTags">
    <vt:lpwstr/>
  </property>
</Properties>
</file>