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https://vlaamseoverheid-my.sharepoint.com/personal/hannah_vanimpe_ond_vlaanderen_be/Documents/Bureaublad/Publicatie 2408/"/>
    </mc:Choice>
  </mc:AlternateContent>
  <xr:revisionPtr revIDLastSave="0" documentId="8_{89AB57DA-CE12-4D66-AA4C-236003863E41}" xr6:coauthVersionLast="47" xr6:coauthVersionMax="47" xr10:uidLastSave="{00000000-0000-0000-0000-000000000000}"/>
  <bookViews>
    <workbookView xWindow="-108" yWindow="-108" windowWidth="23256" windowHeight="12576" tabRatio="845" xr2:uid="{00000000-000D-0000-FFFF-FFFF00000000}"/>
  </bookViews>
  <sheets>
    <sheet name="INHOUD" sheetId="111" r:id="rId1"/>
    <sheet name="TOELICHTING" sheetId="132" r:id="rId2"/>
    <sheet name="22dsec01" sheetId="74" r:id="rId3"/>
    <sheet name="22dsec02" sheetId="75" r:id="rId4"/>
    <sheet name="22dsec03" sheetId="76" r:id="rId5"/>
    <sheet name="22dsec04" sheetId="78" r:id="rId6"/>
    <sheet name="22dsec05" sheetId="77" r:id="rId7"/>
    <sheet name="22dsec06" sheetId="79" r:id="rId8"/>
    <sheet name="22dsec07" sheetId="80" r:id="rId9"/>
    <sheet name="22dsec08" sheetId="82" r:id="rId10"/>
    <sheet name="22dsec09" sheetId="81" r:id="rId11"/>
    <sheet name="22dsec10" sheetId="83" r:id="rId12"/>
    <sheet name="22dsec11" sheetId="84" r:id="rId13"/>
    <sheet name="22dsec12" sheetId="85" r:id="rId14"/>
    <sheet name="22dsec13" sheetId="86" r:id="rId15"/>
    <sheet name="22dsec14" sheetId="130" r:id="rId16"/>
    <sheet name="22dsec15" sheetId="131" r:id="rId17"/>
    <sheet name="22dsec16" sheetId="99" r:id="rId18"/>
    <sheet name="22dsec17" sheetId="100" r:id="rId19"/>
    <sheet name="22dsec18" sheetId="101" r:id="rId20"/>
    <sheet name="22dsec19" sheetId="102" r:id="rId21"/>
    <sheet name="22dsec20" sheetId="104" r:id="rId22"/>
    <sheet name="22dsec21" sheetId="124" r:id="rId23"/>
    <sheet name="22dsec22" sheetId="125" r:id="rId24"/>
    <sheet name="22dsec23" sheetId="126" r:id="rId25"/>
    <sheet name="22dsec24" sheetId="127" r:id="rId26"/>
    <sheet name="22dsec25" sheetId="128" r:id="rId27"/>
    <sheet name="22dsec26" sheetId="129" r:id="rId28"/>
  </sheets>
  <externalReferences>
    <externalReference r:id="rId29"/>
  </externalReferences>
  <definedNames>
    <definedName name="_p412" localSheetId="2">#REF!</definedName>
    <definedName name="_p412" localSheetId="3">#REF!</definedName>
    <definedName name="_p412" localSheetId="4">#REF!</definedName>
    <definedName name="_p412">#REF!</definedName>
    <definedName name="_p413" localSheetId="2">#REF!</definedName>
    <definedName name="_p413" localSheetId="3">#REF!</definedName>
    <definedName name="_p413" localSheetId="4">#REF!</definedName>
    <definedName name="_p413">#REF!</definedName>
    <definedName name="_xlnm.Print_Area" localSheetId="14">'22dsec13'!$A$1:$P$70</definedName>
    <definedName name="_xlnm.Print_Area" localSheetId="17">'22dsec16'!$A$1:$Y$52</definedName>
    <definedName name="_xlnm.Database" localSheetId="2">'22dsec01'!$A$10:$C$25</definedName>
    <definedName name="_xlnm.Database" localSheetId="3">'22dsec02'!$A$10:$C$38</definedName>
    <definedName name="_xlnm.Database" localSheetId="4">'22dsec03'!$A$12:$C$24</definedName>
    <definedName name="_xlnm.Database" localSheetId="5">'22dsec04'!$A$12:$C$22</definedName>
    <definedName name="_xlnm.Database" localSheetId="6">'22dsec05'!$A$12:$C$43</definedName>
    <definedName name="_xlnm.Database" localSheetId="7">'22dsec06'!$A$12:$C$39</definedName>
    <definedName name="_xlnm.Database" localSheetId="8">'22dsec07'!$A$12:$C$34</definedName>
    <definedName name="_xlnm.Database" localSheetId="9">'22dsec08'!$A$12:$C$26</definedName>
    <definedName name="_xlnm.Database" localSheetId="10">'22dsec09'!$A$12:$C$67</definedName>
    <definedName name="_xlnm.Database" localSheetId="11">'22dsec10'!$A$13:$C$73</definedName>
    <definedName name="_xlnm.Database" localSheetId="12">'22dsec11'!#REF!</definedName>
    <definedName name="_xlnm.Database" localSheetId="13">'22dsec12'!$A$11:$C$52</definedName>
    <definedName name="_xlnm.Database" localSheetId="14">'22dsec13'!$A$11:$C$55</definedName>
    <definedName name="_xlnm.Database">#REF!</definedName>
    <definedName name="eentabel" localSheetId="2">#REF!</definedName>
    <definedName name="eentabel" localSheetId="3">#REF!</definedName>
    <definedName name="eentabel" localSheetId="4">#REF!</definedName>
    <definedName name="eentabel">#REF!</definedName>
    <definedName name="hh">'[1]97GODS04'!$A$2:$AN$47</definedName>
    <definedName name="jaarboek_per_lan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131" l="1"/>
  <c r="O43" i="131"/>
  <c r="P43" i="131"/>
  <c r="P23" i="79"/>
  <c r="P22" i="79"/>
  <c r="AA17" i="125"/>
  <c r="Z17" i="125"/>
  <c r="AB17" i="125" l="1"/>
  <c r="M60" i="131"/>
  <c r="L60" i="131"/>
  <c r="K60" i="131"/>
  <c r="J60" i="131"/>
  <c r="I60" i="131"/>
  <c r="H60" i="131"/>
  <c r="G60" i="131"/>
  <c r="F60" i="131"/>
  <c r="E60" i="131"/>
  <c r="D60" i="131"/>
  <c r="C60" i="131"/>
  <c r="B60" i="131"/>
  <c r="P56" i="131"/>
  <c r="O56" i="131"/>
  <c r="N56" i="131"/>
  <c r="P31" i="131" l="1"/>
  <c r="O31" i="131"/>
  <c r="N31" i="131"/>
  <c r="P14" i="131"/>
  <c r="O14" i="131"/>
  <c r="N14" i="131"/>
  <c r="P22" i="131"/>
  <c r="O22" i="131"/>
  <c r="N22" i="131"/>
  <c r="P21" i="131"/>
  <c r="O21" i="131"/>
  <c r="N21" i="131"/>
  <c r="O104" i="130"/>
  <c r="N104" i="130"/>
  <c r="O103" i="130"/>
  <c r="N103" i="130"/>
  <c r="O102" i="130"/>
  <c r="N102" i="130"/>
  <c r="O101" i="130"/>
  <c r="N101" i="130"/>
  <c r="O100" i="130"/>
  <c r="N100" i="130"/>
  <c r="O99" i="130"/>
  <c r="N99" i="130"/>
  <c r="P99" i="130" s="1"/>
  <c r="M66" i="86"/>
  <c r="L66" i="86"/>
  <c r="K66" i="86"/>
  <c r="J66" i="86"/>
  <c r="I66" i="86"/>
  <c r="H66" i="86"/>
  <c r="G66" i="86"/>
  <c r="F66" i="86"/>
  <c r="E66" i="86"/>
  <c r="D66" i="86"/>
  <c r="C66" i="86"/>
  <c r="B66" i="86"/>
  <c r="O64" i="86"/>
  <c r="N64" i="86"/>
  <c r="O35" i="81"/>
  <c r="P35" i="81" s="1"/>
  <c r="N35" i="81"/>
  <c r="O22" i="79"/>
  <c r="N22" i="79"/>
  <c r="P102" i="130" l="1"/>
  <c r="P104" i="130"/>
  <c r="P103" i="130"/>
  <c r="P64" i="86"/>
  <c r="P101" i="130"/>
  <c r="P100" i="130"/>
  <c r="N33" i="75"/>
  <c r="O33" i="75"/>
  <c r="C42" i="99"/>
  <c r="D42" i="99"/>
  <c r="E42" i="99"/>
  <c r="F42" i="99"/>
  <c r="G42" i="99"/>
  <c r="H42" i="99"/>
  <c r="I42" i="99"/>
  <c r="J42" i="99"/>
  <c r="K42" i="99"/>
  <c r="L42" i="99"/>
  <c r="M42" i="99"/>
  <c r="N42" i="99"/>
  <c r="O42" i="99"/>
  <c r="P42" i="99"/>
  <c r="Q42" i="99"/>
  <c r="R42" i="99"/>
  <c r="S42" i="99"/>
  <c r="T42" i="99"/>
  <c r="U42" i="99"/>
  <c r="V42" i="99"/>
  <c r="C43" i="99"/>
  <c r="D43" i="99"/>
  <c r="E43" i="99"/>
  <c r="F43" i="99"/>
  <c r="G43" i="99"/>
  <c r="H43" i="99"/>
  <c r="I43" i="99"/>
  <c r="J43" i="99"/>
  <c r="K43" i="99"/>
  <c r="L43" i="99"/>
  <c r="M43" i="99"/>
  <c r="N43" i="99"/>
  <c r="O43" i="99"/>
  <c r="P43" i="99"/>
  <c r="Q43" i="99"/>
  <c r="R43" i="99"/>
  <c r="S43" i="99"/>
  <c r="T43" i="99"/>
  <c r="U43" i="99"/>
  <c r="V43" i="99"/>
  <c r="C44" i="99"/>
  <c r="D44" i="99"/>
  <c r="E44" i="99"/>
  <c r="F44" i="99"/>
  <c r="G44" i="99"/>
  <c r="H44" i="99"/>
  <c r="I44" i="99"/>
  <c r="J44" i="99"/>
  <c r="K44" i="99"/>
  <c r="L44" i="99"/>
  <c r="M44" i="99"/>
  <c r="N44" i="99"/>
  <c r="O44" i="99"/>
  <c r="P44" i="99"/>
  <c r="Q44" i="99"/>
  <c r="R44" i="99"/>
  <c r="S44" i="99"/>
  <c r="T44" i="99"/>
  <c r="U44" i="99"/>
  <c r="V44" i="99"/>
  <c r="V41" i="99"/>
  <c r="U41" i="99"/>
  <c r="T41" i="99"/>
  <c r="S41" i="99"/>
  <c r="R41" i="99"/>
  <c r="Q41" i="99"/>
  <c r="P41" i="99"/>
  <c r="O41" i="99"/>
  <c r="N41" i="99"/>
  <c r="M41" i="99"/>
  <c r="L41" i="99"/>
  <c r="K41" i="99"/>
  <c r="J41" i="99"/>
  <c r="I41" i="99"/>
  <c r="H41" i="99"/>
  <c r="G41" i="99"/>
  <c r="F41" i="99"/>
  <c r="E41" i="99"/>
  <c r="D41" i="99"/>
  <c r="C41" i="99"/>
  <c r="C38" i="99"/>
  <c r="D38" i="99"/>
  <c r="E38" i="99"/>
  <c r="F38" i="99"/>
  <c r="G38" i="99"/>
  <c r="H38" i="99"/>
  <c r="I38" i="99"/>
  <c r="J38" i="99"/>
  <c r="K38" i="99"/>
  <c r="L38" i="99"/>
  <c r="M38" i="99"/>
  <c r="N38" i="99"/>
  <c r="O38" i="99"/>
  <c r="P38" i="99"/>
  <c r="Q38" i="99"/>
  <c r="R38" i="99"/>
  <c r="S38" i="99"/>
  <c r="T38" i="99"/>
  <c r="U38" i="99"/>
  <c r="V38" i="99"/>
  <c r="V37" i="99"/>
  <c r="U37" i="99"/>
  <c r="T37" i="99"/>
  <c r="S37" i="99"/>
  <c r="R37" i="99"/>
  <c r="Q37" i="99"/>
  <c r="P37" i="99"/>
  <c r="O37" i="99"/>
  <c r="N37" i="99"/>
  <c r="M37" i="99"/>
  <c r="L37" i="99"/>
  <c r="K37" i="99"/>
  <c r="J37" i="99"/>
  <c r="I37" i="99"/>
  <c r="H37" i="99"/>
  <c r="G37" i="99"/>
  <c r="F37" i="99"/>
  <c r="E37" i="99"/>
  <c r="D37" i="99"/>
  <c r="C37" i="99"/>
  <c r="C33" i="99"/>
  <c r="D33" i="99"/>
  <c r="E33" i="99"/>
  <c r="F33" i="99"/>
  <c r="G33" i="99"/>
  <c r="H33" i="99"/>
  <c r="I33" i="99"/>
  <c r="J33" i="99"/>
  <c r="K33" i="99"/>
  <c r="L33" i="99"/>
  <c r="M33" i="99"/>
  <c r="N33" i="99"/>
  <c r="O33" i="99"/>
  <c r="P33" i="99"/>
  <c r="Q33" i="99"/>
  <c r="R33" i="99"/>
  <c r="S33" i="99"/>
  <c r="T33" i="99"/>
  <c r="U33" i="99"/>
  <c r="V33" i="99"/>
  <c r="C34" i="99"/>
  <c r="D34" i="99"/>
  <c r="E34" i="99"/>
  <c r="F34" i="99"/>
  <c r="G34" i="99"/>
  <c r="H34" i="99"/>
  <c r="I34" i="99"/>
  <c r="J34" i="99"/>
  <c r="K34" i="99"/>
  <c r="L34" i="99"/>
  <c r="M34" i="99"/>
  <c r="N34" i="99"/>
  <c r="O34" i="99"/>
  <c r="P34" i="99"/>
  <c r="Q34" i="99"/>
  <c r="R34" i="99"/>
  <c r="S34" i="99"/>
  <c r="T34" i="99"/>
  <c r="U34" i="99"/>
  <c r="V34" i="99"/>
  <c r="V32" i="99"/>
  <c r="U32" i="99"/>
  <c r="T32" i="99"/>
  <c r="S32" i="99"/>
  <c r="R32" i="99"/>
  <c r="Q32" i="99"/>
  <c r="P32" i="99"/>
  <c r="O32" i="99"/>
  <c r="N32" i="99"/>
  <c r="M32" i="99"/>
  <c r="L32" i="99"/>
  <c r="K32" i="99"/>
  <c r="J32" i="99"/>
  <c r="I32" i="99"/>
  <c r="H32" i="99"/>
  <c r="G32" i="99"/>
  <c r="F32" i="99"/>
  <c r="E32" i="99"/>
  <c r="D32" i="99"/>
  <c r="C32" i="99"/>
  <c r="C27" i="99"/>
  <c r="D27" i="99"/>
  <c r="E27" i="99"/>
  <c r="F27" i="99"/>
  <c r="G27" i="99"/>
  <c r="H27" i="99"/>
  <c r="I27" i="99"/>
  <c r="J27" i="99"/>
  <c r="K27" i="99"/>
  <c r="L27" i="99"/>
  <c r="M27" i="99"/>
  <c r="N27" i="99"/>
  <c r="O27" i="99"/>
  <c r="P27" i="99"/>
  <c r="Q27" i="99"/>
  <c r="R27" i="99"/>
  <c r="S27" i="99"/>
  <c r="T27" i="99"/>
  <c r="U27" i="99"/>
  <c r="V27" i="99"/>
  <c r="C28" i="99"/>
  <c r="D28" i="99"/>
  <c r="E28" i="99"/>
  <c r="F28" i="99"/>
  <c r="G28" i="99"/>
  <c r="H28" i="99"/>
  <c r="I28" i="99"/>
  <c r="J28" i="99"/>
  <c r="K28" i="99"/>
  <c r="L28" i="99"/>
  <c r="M28" i="99"/>
  <c r="N28" i="99"/>
  <c r="O28" i="99"/>
  <c r="P28" i="99"/>
  <c r="Q28" i="99"/>
  <c r="R28" i="99"/>
  <c r="S28" i="99"/>
  <c r="T28" i="99"/>
  <c r="U28" i="99"/>
  <c r="V28" i="99"/>
  <c r="C29" i="99"/>
  <c r="D29" i="99"/>
  <c r="E29" i="99"/>
  <c r="F29" i="99"/>
  <c r="G29" i="99"/>
  <c r="H29" i="99"/>
  <c r="I29" i="99"/>
  <c r="J29" i="99"/>
  <c r="K29" i="99"/>
  <c r="L29" i="99"/>
  <c r="M29" i="99"/>
  <c r="N29" i="99"/>
  <c r="O29" i="99"/>
  <c r="P29" i="99"/>
  <c r="Q29" i="99"/>
  <c r="R29" i="99"/>
  <c r="S29" i="99"/>
  <c r="T29" i="99"/>
  <c r="U29" i="99"/>
  <c r="V29" i="99"/>
  <c r="V26" i="99"/>
  <c r="U26" i="99"/>
  <c r="T26" i="99"/>
  <c r="S26" i="99"/>
  <c r="R26" i="99"/>
  <c r="Q26" i="99"/>
  <c r="P26" i="99"/>
  <c r="O26" i="99"/>
  <c r="N26" i="99"/>
  <c r="M26" i="99"/>
  <c r="L26" i="99"/>
  <c r="K26" i="99"/>
  <c r="J26" i="99"/>
  <c r="I26" i="99"/>
  <c r="H26" i="99"/>
  <c r="G26" i="99"/>
  <c r="F26" i="99"/>
  <c r="E26" i="99"/>
  <c r="D26" i="99"/>
  <c r="C26" i="99"/>
  <c r="C20" i="99"/>
  <c r="D20" i="99"/>
  <c r="E20" i="99"/>
  <c r="F20" i="99"/>
  <c r="G20" i="99"/>
  <c r="H20" i="99"/>
  <c r="I20" i="99"/>
  <c r="J20" i="99"/>
  <c r="K20" i="99"/>
  <c r="L20" i="99"/>
  <c r="M20" i="99"/>
  <c r="N20" i="99"/>
  <c r="O20" i="99"/>
  <c r="P20" i="99"/>
  <c r="Q20" i="99"/>
  <c r="R20" i="99"/>
  <c r="S20" i="99"/>
  <c r="T20" i="99"/>
  <c r="U20" i="99"/>
  <c r="V20" i="99"/>
  <c r="C21" i="99"/>
  <c r="D21" i="99"/>
  <c r="E21" i="99"/>
  <c r="F21" i="99"/>
  <c r="G21" i="99"/>
  <c r="H21" i="99"/>
  <c r="I21" i="99"/>
  <c r="J21" i="99"/>
  <c r="K21" i="99"/>
  <c r="L21" i="99"/>
  <c r="M21" i="99"/>
  <c r="N21" i="99"/>
  <c r="O21" i="99"/>
  <c r="P21" i="99"/>
  <c r="Q21" i="99"/>
  <c r="R21" i="99"/>
  <c r="S21" i="99"/>
  <c r="T21" i="99"/>
  <c r="U21" i="99"/>
  <c r="V21" i="99"/>
  <c r="C22" i="99"/>
  <c r="D22" i="99"/>
  <c r="E22" i="99"/>
  <c r="F22" i="99"/>
  <c r="G22" i="99"/>
  <c r="H22" i="99"/>
  <c r="I22" i="99"/>
  <c r="J22" i="99"/>
  <c r="K22" i="99"/>
  <c r="L22" i="99"/>
  <c r="M22" i="99"/>
  <c r="N22" i="99"/>
  <c r="O22" i="99"/>
  <c r="P22" i="99"/>
  <c r="Q22" i="99"/>
  <c r="R22" i="99"/>
  <c r="S22" i="99"/>
  <c r="T22" i="99"/>
  <c r="U22" i="99"/>
  <c r="V22" i="99"/>
  <c r="V19" i="99"/>
  <c r="U19" i="99"/>
  <c r="T19" i="99"/>
  <c r="S19" i="99"/>
  <c r="R19" i="99"/>
  <c r="Q19" i="99"/>
  <c r="P19" i="99"/>
  <c r="O19" i="99"/>
  <c r="N19" i="99"/>
  <c r="M19" i="99"/>
  <c r="L19" i="99"/>
  <c r="K19" i="99"/>
  <c r="J19" i="99"/>
  <c r="I19" i="99"/>
  <c r="H19" i="99"/>
  <c r="G19" i="99"/>
  <c r="F19" i="99"/>
  <c r="E19" i="99"/>
  <c r="D19" i="99"/>
  <c r="C19" i="99"/>
  <c r="C15" i="99"/>
  <c r="D15" i="99"/>
  <c r="E15" i="99"/>
  <c r="F15" i="99"/>
  <c r="G15" i="99"/>
  <c r="H15" i="99"/>
  <c r="I15" i="99"/>
  <c r="J15" i="99"/>
  <c r="K15" i="99"/>
  <c r="L15" i="99"/>
  <c r="M15" i="99"/>
  <c r="N15" i="99"/>
  <c r="O15" i="99"/>
  <c r="P15" i="99"/>
  <c r="Q15" i="99"/>
  <c r="R15" i="99"/>
  <c r="S15" i="99"/>
  <c r="T15" i="99"/>
  <c r="U15" i="99"/>
  <c r="V15" i="99"/>
  <c r="E14" i="99"/>
  <c r="F14" i="99"/>
  <c r="G14" i="99"/>
  <c r="H14" i="99"/>
  <c r="I14" i="99"/>
  <c r="J14" i="99"/>
  <c r="K14" i="99"/>
  <c r="L14" i="99"/>
  <c r="M14" i="99"/>
  <c r="N14" i="99"/>
  <c r="O14" i="99"/>
  <c r="P14" i="99"/>
  <c r="Q14" i="99"/>
  <c r="R14" i="99"/>
  <c r="S14" i="99"/>
  <c r="T14" i="99"/>
  <c r="U14" i="99"/>
  <c r="V14" i="99"/>
  <c r="D14" i="99"/>
  <c r="C14" i="99"/>
  <c r="X40" i="129"/>
  <c r="W40" i="129"/>
  <c r="X39" i="129"/>
  <c r="W39" i="129"/>
  <c r="P39" i="128"/>
  <c r="O39" i="128"/>
  <c r="P38" i="128"/>
  <c r="O38" i="128"/>
  <c r="U83" i="127"/>
  <c r="T83" i="127"/>
  <c r="S83" i="127"/>
  <c r="R83" i="127"/>
  <c r="Q83" i="127"/>
  <c r="P83" i="127"/>
  <c r="O83" i="127"/>
  <c r="N83" i="127"/>
  <c r="M83" i="127"/>
  <c r="L83" i="127"/>
  <c r="K83" i="127"/>
  <c r="J83" i="127"/>
  <c r="I83" i="127"/>
  <c r="H83" i="127"/>
  <c r="G83" i="127"/>
  <c r="F83" i="127"/>
  <c r="E83" i="127"/>
  <c r="D83" i="127"/>
  <c r="C83" i="127"/>
  <c r="B83" i="127"/>
  <c r="W82" i="127"/>
  <c r="V82" i="127"/>
  <c r="W81" i="127"/>
  <c r="V81" i="127"/>
  <c r="W80" i="127"/>
  <c r="V80" i="127"/>
  <c r="W79" i="127"/>
  <c r="V79" i="127"/>
  <c r="W78" i="127"/>
  <c r="V78" i="127"/>
  <c r="V37" i="127"/>
  <c r="W37" i="127"/>
  <c r="V38" i="127"/>
  <c r="W38" i="127"/>
  <c r="V39" i="127"/>
  <c r="W39" i="127"/>
  <c r="V40" i="127"/>
  <c r="W40" i="127"/>
  <c r="V41" i="127"/>
  <c r="W41" i="127"/>
  <c r="W33" i="100"/>
  <c r="P33" i="75" l="1"/>
  <c r="Q38" i="128"/>
  <c r="Q39" i="128"/>
  <c r="X82" i="127"/>
  <c r="Y39" i="129"/>
  <c r="Y40" i="129"/>
  <c r="X81" i="127"/>
  <c r="X80" i="127"/>
  <c r="W83" i="127"/>
  <c r="X78" i="127"/>
  <c r="V83" i="127"/>
  <c r="X79" i="127"/>
  <c r="X20" i="99"/>
  <c r="X21" i="99"/>
  <c r="X22" i="99"/>
  <c r="X19" i="99"/>
  <c r="W20" i="99"/>
  <c r="W21" i="99"/>
  <c r="W22" i="99"/>
  <c r="W19" i="99"/>
  <c r="C43" i="131"/>
  <c r="D43" i="131"/>
  <c r="E43" i="131"/>
  <c r="F43" i="131"/>
  <c r="G43" i="131"/>
  <c r="H43" i="131"/>
  <c r="I43" i="131"/>
  <c r="J43" i="131"/>
  <c r="K43" i="131"/>
  <c r="L43" i="131"/>
  <c r="M43" i="131"/>
  <c r="B43" i="131"/>
  <c r="N36" i="131"/>
  <c r="O36" i="131"/>
  <c r="P36" i="131"/>
  <c r="N37" i="131"/>
  <c r="O37" i="131"/>
  <c r="P37" i="131"/>
  <c r="N38" i="131"/>
  <c r="O38" i="131"/>
  <c r="P38" i="131"/>
  <c r="N39" i="131"/>
  <c r="O39" i="131"/>
  <c r="P39" i="131"/>
  <c r="N40" i="131"/>
  <c r="O40" i="131"/>
  <c r="P40" i="131"/>
  <c r="N41" i="131"/>
  <c r="O41" i="131"/>
  <c r="P41" i="131"/>
  <c r="P35" i="131"/>
  <c r="O35" i="131"/>
  <c r="N35" i="131"/>
  <c r="P32" i="131"/>
  <c r="O32" i="131"/>
  <c r="N32" i="131"/>
  <c r="P30" i="131"/>
  <c r="O30" i="131"/>
  <c r="N30" i="131"/>
  <c r="N23" i="131"/>
  <c r="O23" i="131"/>
  <c r="P23" i="131"/>
  <c r="N24" i="131"/>
  <c r="O24" i="131"/>
  <c r="P24" i="131"/>
  <c r="N25" i="131"/>
  <c r="O25" i="131"/>
  <c r="P25" i="131"/>
  <c r="P20" i="131"/>
  <c r="O20" i="131"/>
  <c r="N20" i="131"/>
  <c r="X83" i="127" l="1"/>
  <c r="N147" i="130"/>
  <c r="O147" i="130"/>
  <c r="N148" i="130"/>
  <c r="O148" i="130"/>
  <c r="N149" i="130"/>
  <c r="O149" i="130"/>
  <c r="B152" i="130"/>
  <c r="C152" i="130"/>
  <c r="D152" i="130"/>
  <c r="E152" i="130"/>
  <c r="F152" i="130"/>
  <c r="G152" i="130"/>
  <c r="H152" i="130"/>
  <c r="I152" i="130"/>
  <c r="J152" i="130"/>
  <c r="K152" i="130"/>
  <c r="L152" i="130"/>
  <c r="M152" i="130"/>
  <c r="N98" i="130"/>
  <c r="O98" i="130"/>
  <c r="N105" i="130"/>
  <c r="O105" i="130"/>
  <c r="N106" i="130"/>
  <c r="O106" i="130"/>
  <c r="N107" i="130"/>
  <c r="O107" i="130"/>
  <c r="N108" i="130"/>
  <c r="O108" i="130"/>
  <c r="N109" i="130"/>
  <c r="O109" i="130"/>
  <c r="N110" i="130"/>
  <c r="O110" i="130"/>
  <c r="N111" i="130"/>
  <c r="O111" i="130"/>
  <c r="N112" i="130"/>
  <c r="O112" i="130"/>
  <c r="N113" i="130"/>
  <c r="O113" i="130"/>
  <c r="J50" i="86"/>
  <c r="I50" i="86"/>
  <c r="H50" i="86"/>
  <c r="N42" i="86"/>
  <c r="O42" i="86"/>
  <c r="N43" i="86"/>
  <c r="O43" i="86"/>
  <c r="N44" i="86"/>
  <c r="O44" i="86"/>
  <c r="N45" i="86"/>
  <c r="O45" i="86"/>
  <c r="N46" i="86"/>
  <c r="O46" i="86"/>
  <c r="N47" i="86"/>
  <c r="O47" i="86"/>
  <c r="N48" i="86"/>
  <c r="O48" i="86"/>
  <c r="N49" i="86"/>
  <c r="O49" i="86"/>
  <c r="B50" i="86"/>
  <c r="C50" i="86"/>
  <c r="D50" i="86"/>
  <c r="E50" i="86"/>
  <c r="F50" i="86"/>
  <c r="G50" i="86"/>
  <c r="K50" i="86"/>
  <c r="L50" i="86"/>
  <c r="M50" i="86"/>
  <c r="N12" i="86"/>
  <c r="O12" i="86"/>
  <c r="N13" i="86"/>
  <c r="O13" i="86"/>
  <c r="N14" i="86"/>
  <c r="O14" i="86"/>
  <c r="N15" i="86"/>
  <c r="O15" i="86"/>
  <c r="N16" i="86"/>
  <c r="O16" i="86"/>
  <c r="N17" i="86"/>
  <c r="O17" i="86"/>
  <c r="N18" i="86"/>
  <c r="O18" i="86"/>
  <c r="N19" i="86"/>
  <c r="O19" i="86"/>
  <c r="N20" i="86"/>
  <c r="O20" i="86"/>
  <c r="N21" i="86"/>
  <c r="O21" i="86"/>
  <c r="N22" i="86"/>
  <c r="O22" i="86"/>
  <c r="N23" i="86"/>
  <c r="O23" i="86"/>
  <c r="N24" i="86"/>
  <c r="O24" i="86"/>
  <c r="N25" i="86"/>
  <c r="O25" i="86"/>
  <c r="N26" i="86"/>
  <c r="O26" i="86"/>
  <c r="N27" i="86"/>
  <c r="O27" i="86"/>
  <c r="N28" i="86"/>
  <c r="O28" i="86"/>
  <c r="N29" i="86"/>
  <c r="O29" i="86"/>
  <c r="N30" i="86"/>
  <c r="O30" i="86"/>
  <c r="N31" i="86"/>
  <c r="O31" i="86"/>
  <c r="N32" i="86"/>
  <c r="O32" i="86"/>
  <c r="N33" i="86"/>
  <c r="O33" i="86"/>
  <c r="N34" i="86"/>
  <c r="O34" i="86"/>
  <c r="N35" i="86"/>
  <c r="O35" i="86"/>
  <c r="N36" i="86"/>
  <c r="O36" i="86"/>
  <c r="N37" i="86"/>
  <c r="O37" i="86"/>
  <c r="N38" i="86"/>
  <c r="O38" i="86"/>
  <c r="N39" i="86"/>
  <c r="O39" i="86"/>
  <c r="N40" i="86"/>
  <c r="O40" i="86"/>
  <c r="N41" i="86"/>
  <c r="O41" i="86"/>
  <c r="N86" i="83"/>
  <c r="O86" i="83"/>
  <c r="N87" i="83"/>
  <c r="O87" i="83"/>
  <c r="B88" i="83"/>
  <c r="C88" i="83"/>
  <c r="D88" i="83"/>
  <c r="E88" i="83"/>
  <c r="F88" i="83"/>
  <c r="G88" i="83"/>
  <c r="H88" i="83"/>
  <c r="I88" i="83"/>
  <c r="J88" i="83"/>
  <c r="K88" i="83"/>
  <c r="L88" i="83"/>
  <c r="M88" i="83"/>
  <c r="N68" i="83"/>
  <c r="O68" i="83"/>
  <c r="N69" i="83"/>
  <c r="O69" i="83"/>
  <c r="B71" i="83"/>
  <c r="C71" i="83"/>
  <c r="D71" i="83"/>
  <c r="E71" i="83"/>
  <c r="F71" i="83"/>
  <c r="G71" i="83"/>
  <c r="H71" i="83"/>
  <c r="I71" i="83"/>
  <c r="J71" i="83"/>
  <c r="K71" i="83"/>
  <c r="L71" i="83"/>
  <c r="M71" i="83"/>
  <c r="N52" i="79"/>
  <c r="O52" i="79"/>
  <c r="C53" i="79"/>
  <c r="D53" i="79"/>
  <c r="E53" i="79"/>
  <c r="F53" i="79"/>
  <c r="G53" i="79"/>
  <c r="H53" i="79"/>
  <c r="I53" i="79"/>
  <c r="J53" i="79"/>
  <c r="K53" i="79"/>
  <c r="L53" i="79"/>
  <c r="M53" i="79"/>
  <c r="B53" i="79"/>
  <c r="N23" i="74"/>
  <c r="N22" i="74"/>
  <c r="N21" i="74"/>
  <c r="N20" i="74"/>
  <c r="N19" i="74"/>
  <c r="N18" i="74"/>
  <c r="N17" i="74"/>
  <c r="N16" i="74"/>
  <c r="N15" i="74"/>
  <c r="N14" i="74"/>
  <c r="N13" i="74"/>
  <c r="N12" i="74"/>
  <c r="N11" i="74"/>
  <c r="U47" i="99"/>
  <c r="T47" i="99"/>
  <c r="S47" i="99"/>
  <c r="R47" i="99"/>
  <c r="Q47" i="99"/>
  <c r="P47" i="99"/>
  <c r="O47" i="99"/>
  <c r="U48" i="99"/>
  <c r="T48" i="99"/>
  <c r="S48" i="99"/>
  <c r="Q48" i="99"/>
  <c r="P48" i="99"/>
  <c r="N48" i="99"/>
  <c r="M48" i="99"/>
  <c r="D75" i="127"/>
  <c r="F75" i="127" s="1"/>
  <c r="H75" i="127" s="1"/>
  <c r="J75" i="127" s="1"/>
  <c r="L75" i="127" s="1"/>
  <c r="N75" i="127" s="1"/>
  <c r="P75" i="127" s="1"/>
  <c r="R75" i="127" s="1"/>
  <c r="T75" i="127" s="1"/>
  <c r="P52" i="126"/>
  <c r="O52" i="126"/>
  <c r="N52" i="126"/>
  <c r="M52" i="126"/>
  <c r="L52" i="126"/>
  <c r="K52" i="126"/>
  <c r="J52" i="126"/>
  <c r="I52" i="126"/>
  <c r="H52" i="126"/>
  <c r="G52" i="126"/>
  <c r="F52" i="126"/>
  <c r="E52" i="126"/>
  <c r="D52" i="126"/>
  <c r="C52" i="126"/>
  <c r="B52" i="126"/>
  <c r="R51" i="126"/>
  <c r="Q51" i="126"/>
  <c r="P59" i="131"/>
  <c r="P60" i="131" s="1"/>
  <c r="O59" i="131"/>
  <c r="O60" i="131" s="1"/>
  <c r="N59" i="131"/>
  <c r="N60" i="131" s="1"/>
  <c r="M26" i="131"/>
  <c r="L26" i="131"/>
  <c r="K26" i="131"/>
  <c r="J26" i="131"/>
  <c r="I26" i="131"/>
  <c r="H26" i="131"/>
  <c r="G26" i="131"/>
  <c r="F26" i="131"/>
  <c r="E26" i="131"/>
  <c r="D26" i="131"/>
  <c r="C26" i="131"/>
  <c r="B26" i="131"/>
  <c r="B44" i="131" s="1"/>
  <c r="O17" i="131"/>
  <c r="P17" i="131"/>
  <c r="N17" i="131"/>
  <c r="AA16" i="125"/>
  <c r="Z16" i="125"/>
  <c r="N13" i="124"/>
  <c r="O13" i="124"/>
  <c r="P13" i="124"/>
  <c r="N15" i="124"/>
  <c r="O15" i="124"/>
  <c r="P15" i="124"/>
  <c r="N16" i="124"/>
  <c r="O16" i="124"/>
  <c r="P16" i="124"/>
  <c r="O151" i="130"/>
  <c r="N151" i="130"/>
  <c r="O150" i="130"/>
  <c r="N150" i="130"/>
  <c r="O146" i="130"/>
  <c r="N146" i="130"/>
  <c r="O145" i="130"/>
  <c r="N145" i="130"/>
  <c r="O144" i="130"/>
  <c r="N144" i="130"/>
  <c r="O143" i="130"/>
  <c r="N143" i="130"/>
  <c r="O142" i="130"/>
  <c r="N142" i="130"/>
  <c r="O141" i="130"/>
  <c r="N141" i="130"/>
  <c r="O140" i="130"/>
  <c r="N140" i="130"/>
  <c r="O139" i="130"/>
  <c r="N139" i="130"/>
  <c r="O138" i="130"/>
  <c r="N138" i="130"/>
  <c r="O137" i="130"/>
  <c r="N137" i="130"/>
  <c r="M122" i="130"/>
  <c r="L122" i="130"/>
  <c r="K122" i="130"/>
  <c r="J122" i="130"/>
  <c r="I122" i="130"/>
  <c r="H122" i="130"/>
  <c r="G122" i="130"/>
  <c r="F122" i="130"/>
  <c r="E122" i="130"/>
  <c r="D122" i="130"/>
  <c r="C122" i="130"/>
  <c r="B122" i="130"/>
  <c r="O121" i="130"/>
  <c r="N121" i="130"/>
  <c r="O120" i="130"/>
  <c r="N120" i="130"/>
  <c r="O119" i="130"/>
  <c r="N119" i="130"/>
  <c r="O118" i="130"/>
  <c r="N118" i="130"/>
  <c r="O117" i="130"/>
  <c r="N117" i="130"/>
  <c r="O116" i="130"/>
  <c r="N116" i="130"/>
  <c r="O115" i="130"/>
  <c r="N115" i="130"/>
  <c r="O114" i="130"/>
  <c r="N114" i="130"/>
  <c r="O97" i="130"/>
  <c r="N97" i="130"/>
  <c r="O96" i="130"/>
  <c r="N96" i="130"/>
  <c r="O95" i="130"/>
  <c r="N95" i="130"/>
  <c r="O94" i="130"/>
  <c r="N94" i="130"/>
  <c r="O93" i="130"/>
  <c r="N93" i="130"/>
  <c r="O92" i="130"/>
  <c r="N92" i="130"/>
  <c r="O91" i="130"/>
  <c r="N91" i="130"/>
  <c r="O90" i="130"/>
  <c r="N90" i="130"/>
  <c r="O89" i="130"/>
  <c r="N89" i="130"/>
  <c r="O88" i="130"/>
  <c r="N88" i="130"/>
  <c r="O87" i="130"/>
  <c r="N87" i="130"/>
  <c r="O86" i="130"/>
  <c r="N86" i="130"/>
  <c r="O85" i="130"/>
  <c r="N85" i="130"/>
  <c r="O84" i="130"/>
  <c r="N84" i="130"/>
  <c r="O83" i="130"/>
  <c r="N83" i="130"/>
  <c r="O81" i="130"/>
  <c r="N81" i="130"/>
  <c r="O82" i="130"/>
  <c r="N82" i="130"/>
  <c r="O80" i="130"/>
  <c r="N80" i="130"/>
  <c r="O78" i="130"/>
  <c r="N78" i="130"/>
  <c r="O79" i="130"/>
  <c r="N79" i="130"/>
  <c r="O77" i="130"/>
  <c r="N77" i="130"/>
  <c r="O76" i="130"/>
  <c r="N76" i="130"/>
  <c r="O75" i="130"/>
  <c r="N75" i="130"/>
  <c r="O74" i="130"/>
  <c r="N74" i="130"/>
  <c r="O73" i="130"/>
  <c r="N73" i="130"/>
  <c r="O72" i="130"/>
  <c r="N72" i="130"/>
  <c r="O71" i="130"/>
  <c r="N71" i="130"/>
  <c r="O70" i="130"/>
  <c r="N70" i="130"/>
  <c r="O69" i="130"/>
  <c r="N69" i="130"/>
  <c r="O67" i="130"/>
  <c r="N67" i="130"/>
  <c r="O68" i="130"/>
  <c r="N68" i="130"/>
  <c r="O66" i="130"/>
  <c r="N66" i="130"/>
  <c r="O65" i="130"/>
  <c r="N65" i="130"/>
  <c r="O64" i="130"/>
  <c r="N64" i="130"/>
  <c r="O63" i="130"/>
  <c r="N63" i="130"/>
  <c r="O62" i="130"/>
  <c r="N62" i="130"/>
  <c r="O61" i="130"/>
  <c r="N61" i="130"/>
  <c r="O60" i="130"/>
  <c r="N60" i="130"/>
  <c r="O59" i="130"/>
  <c r="N59" i="130"/>
  <c r="O58" i="130"/>
  <c r="N58" i="130"/>
  <c r="O57" i="130"/>
  <c r="N57" i="130"/>
  <c r="O56" i="130"/>
  <c r="N56" i="130"/>
  <c r="O55" i="130"/>
  <c r="N55" i="130"/>
  <c r="O54" i="130"/>
  <c r="N54" i="130"/>
  <c r="O53" i="130"/>
  <c r="N53" i="130"/>
  <c r="O52" i="130"/>
  <c r="N52" i="130"/>
  <c r="O51" i="130"/>
  <c r="N51" i="130"/>
  <c r="O50" i="130"/>
  <c r="N50" i="130"/>
  <c r="O49" i="130"/>
  <c r="N49" i="130"/>
  <c r="O48" i="130"/>
  <c r="N48" i="130"/>
  <c r="O47" i="130"/>
  <c r="N47" i="130"/>
  <c r="O46" i="130"/>
  <c r="N46" i="130"/>
  <c r="O45" i="130"/>
  <c r="N45" i="130"/>
  <c r="O44" i="130"/>
  <c r="N44" i="130"/>
  <c r="O43" i="130"/>
  <c r="N43" i="130"/>
  <c r="O42" i="130"/>
  <c r="N42" i="130"/>
  <c r="O41" i="130"/>
  <c r="N41" i="130"/>
  <c r="O40" i="130"/>
  <c r="N40" i="130"/>
  <c r="O39" i="130"/>
  <c r="N39" i="130"/>
  <c r="O38" i="130"/>
  <c r="N38" i="130"/>
  <c r="O37" i="130"/>
  <c r="N37" i="130"/>
  <c r="O36" i="130"/>
  <c r="N36" i="130"/>
  <c r="O35" i="130"/>
  <c r="N35" i="130"/>
  <c r="O34" i="130"/>
  <c r="N34" i="130"/>
  <c r="O33" i="130"/>
  <c r="N33" i="130"/>
  <c r="O32" i="130"/>
  <c r="N32" i="130"/>
  <c r="O31" i="130"/>
  <c r="N31" i="130"/>
  <c r="O30" i="130"/>
  <c r="N30" i="130"/>
  <c r="O29" i="130"/>
  <c r="N29" i="130"/>
  <c r="O28" i="130"/>
  <c r="N28" i="130"/>
  <c r="O27" i="130"/>
  <c r="N27" i="130"/>
  <c r="O26" i="130"/>
  <c r="N26" i="130"/>
  <c r="O25" i="130"/>
  <c r="N25" i="130"/>
  <c r="O24" i="130"/>
  <c r="N24" i="130"/>
  <c r="O23" i="130"/>
  <c r="N23" i="130"/>
  <c r="O22" i="130"/>
  <c r="N22" i="130"/>
  <c r="O21" i="130"/>
  <c r="N21" i="130"/>
  <c r="O20" i="130"/>
  <c r="N20" i="130"/>
  <c r="O19" i="130"/>
  <c r="N19" i="130"/>
  <c r="O18" i="130"/>
  <c r="N18" i="130"/>
  <c r="O17" i="130"/>
  <c r="N17" i="130"/>
  <c r="O16" i="130"/>
  <c r="N16" i="130"/>
  <c r="O15" i="130"/>
  <c r="N15" i="130"/>
  <c r="O14" i="130"/>
  <c r="N14" i="130"/>
  <c r="O13" i="130"/>
  <c r="N13" i="130"/>
  <c r="D7" i="125"/>
  <c r="F7" i="125" s="1"/>
  <c r="H7" i="125" s="1"/>
  <c r="J7" i="125" s="1"/>
  <c r="L7" i="125" s="1"/>
  <c r="N7" i="125" s="1"/>
  <c r="P7" i="125" s="1"/>
  <c r="R7" i="125" s="1"/>
  <c r="T7" i="125" s="1"/>
  <c r="V7" i="125" s="1"/>
  <c r="X7" i="125" s="1"/>
  <c r="N12" i="83"/>
  <c r="O12" i="83"/>
  <c r="M37" i="75"/>
  <c r="L37" i="75"/>
  <c r="K37" i="75"/>
  <c r="J37" i="75"/>
  <c r="I37" i="75"/>
  <c r="H37" i="75"/>
  <c r="G37" i="75"/>
  <c r="F37" i="75"/>
  <c r="E37" i="75"/>
  <c r="D37" i="75"/>
  <c r="C37" i="75"/>
  <c r="B37" i="75"/>
  <c r="N85" i="83"/>
  <c r="O85" i="83"/>
  <c r="N65" i="83"/>
  <c r="O65" i="83"/>
  <c r="N66" i="83"/>
  <c r="O66" i="83"/>
  <c r="N67" i="83"/>
  <c r="O67" i="83"/>
  <c r="N70" i="83"/>
  <c r="O70" i="83"/>
  <c r="O64" i="83"/>
  <c r="N64" i="83"/>
  <c r="M66" i="81"/>
  <c r="L66" i="81"/>
  <c r="K66" i="81"/>
  <c r="J66" i="81"/>
  <c r="I66" i="81"/>
  <c r="H66" i="81"/>
  <c r="G66" i="81"/>
  <c r="F66" i="81"/>
  <c r="E66" i="81"/>
  <c r="D66" i="81"/>
  <c r="C66" i="81"/>
  <c r="B66" i="81"/>
  <c r="O65" i="81"/>
  <c r="N65" i="81"/>
  <c r="O64" i="81"/>
  <c r="N64" i="81"/>
  <c r="N13" i="81"/>
  <c r="O13" i="81"/>
  <c r="N14" i="81"/>
  <c r="O14" i="81"/>
  <c r="N15" i="81"/>
  <c r="O15" i="81"/>
  <c r="N16" i="81"/>
  <c r="O16" i="81"/>
  <c r="N17" i="81"/>
  <c r="O17" i="81"/>
  <c r="N18" i="81"/>
  <c r="O18" i="81"/>
  <c r="N19" i="81"/>
  <c r="O19" i="81"/>
  <c r="P19" i="81" s="1"/>
  <c r="N20" i="81"/>
  <c r="O20" i="81"/>
  <c r="N21" i="81"/>
  <c r="O21" i="81"/>
  <c r="N22" i="81"/>
  <c r="O22" i="81"/>
  <c r="N23" i="81"/>
  <c r="O23" i="81"/>
  <c r="N24" i="81"/>
  <c r="O24" i="81"/>
  <c r="N25" i="81"/>
  <c r="O25" i="81"/>
  <c r="N26" i="81"/>
  <c r="O26" i="81"/>
  <c r="N27" i="81"/>
  <c r="O27" i="81"/>
  <c r="N28" i="81"/>
  <c r="O28" i="81"/>
  <c r="N29" i="81"/>
  <c r="O29" i="81"/>
  <c r="N30" i="81"/>
  <c r="O30" i="81"/>
  <c r="N31" i="81"/>
  <c r="O31" i="81"/>
  <c r="N32" i="81"/>
  <c r="O32" i="81"/>
  <c r="N33" i="81"/>
  <c r="O33" i="81"/>
  <c r="N34" i="81"/>
  <c r="O34" i="81"/>
  <c r="N36" i="81"/>
  <c r="O36" i="81"/>
  <c r="N37" i="81"/>
  <c r="O37" i="81"/>
  <c r="N38" i="81"/>
  <c r="O38" i="81"/>
  <c r="N39" i="81"/>
  <c r="O39" i="81"/>
  <c r="N40" i="81"/>
  <c r="O40" i="81"/>
  <c r="N41" i="81"/>
  <c r="O41" i="81"/>
  <c r="N42" i="81"/>
  <c r="O42" i="81"/>
  <c r="N43" i="81"/>
  <c r="O43" i="81"/>
  <c r="N44" i="81"/>
  <c r="O44" i="81"/>
  <c r="N45" i="81"/>
  <c r="O45" i="81"/>
  <c r="N46" i="81"/>
  <c r="O46" i="81"/>
  <c r="N47" i="81"/>
  <c r="O47" i="81"/>
  <c r="N48" i="81"/>
  <c r="O48" i="81"/>
  <c r="N49" i="81"/>
  <c r="O49" i="81"/>
  <c r="N50" i="81"/>
  <c r="O50" i="81"/>
  <c r="N51" i="81"/>
  <c r="O51" i="81"/>
  <c r="N52" i="81"/>
  <c r="O52" i="81"/>
  <c r="N53" i="81"/>
  <c r="O53" i="81"/>
  <c r="N54" i="81"/>
  <c r="O54" i="81"/>
  <c r="O51" i="79"/>
  <c r="N51" i="79"/>
  <c r="O50" i="79"/>
  <c r="N50" i="79"/>
  <c r="O49" i="79"/>
  <c r="N49" i="79"/>
  <c r="O48" i="79"/>
  <c r="N48" i="79"/>
  <c r="N13" i="79"/>
  <c r="O13" i="79"/>
  <c r="O15" i="126"/>
  <c r="R13" i="126"/>
  <c r="P15" i="126"/>
  <c r="P35" i="128"/>
  <c r="O35" i="128"/>
  <c r="P34" i="128"/>
  <c r="O34" i="128"/>
  <c r="P31" i="128"/>
  <c r="O31" i="128"/>
  <c r="P30" i="128"/>
  <c r="O30" i="128"/>
  <c r="P27" i="128"/>
  <c r="O27" i="128"/>
  <c r="P26" i="128"/>
  <c r="O26" i="128"/>
  <c r="P25" i="128"/>
  <c r="O25" i="128"/>
  <c r="P24" i="128"/>
  <c r="O24" i="128"/>
  <c r="P20" i="128"/>
  <c r="O20" i="128"/>
  <c r="P19" i="128"/>
  <c r="O19" i="128"/>
  <c r="P18" i="128"/>
  <c r="O18" i="128"/>
  <c r="P17" i="128"/>
  <c r="O17" i="128"/>
  <c r="P13" i="128"/>
  <c r="O13" i="128"/>
  <c r="P12" i="128"/>
  <c r="O12" i="128"/>
  <c r="X39" i="127"/>
  <c r="X41" i="127"/>
  <c r="V61" i="127"/>
  <c r="V62" i="127"/>
  <c r="V63" i="127"/>
  <c r="V64" i="127"/>
  <c r="V65" i="127"/>
  <c r="B26" i="127"/>
  <c r="R39" i="126"/>
  <c r="Q39" i="126"/>
  <c r="R27" i="126"/>
  <c r="Q27" i="126"/>
  <c r="R26" i="126"/>
  <c r="Q26" i="126"/>
  <c r="R14" i="126"/>
  <c r="Q14" i="126"/>
  <c r="Q13" i="126"/>
  <c r="N59" i="83"/>
  <c r="O59" i="83"/>
  <c r="N60" i="83"/>
  <c r="O60" i="83"/>
  <c r="N61" i="83"/>
  <c r="O61" i="83"/>
  <c r="N62" i="83"/>
  <c r="O62" i="83"/>
  <c r="N63" i="83"/>
  <c r="O63" i="83"/>
  <c r="G14" i="84"/>
  <c r="W29" i="101"/>
  <c r="X29" i="101"/>
  <c r="W28" i="101"/>
  <c r="X28" i="101"/>
  <c r="W33" i="101"/>
  <c r="X33" i="101"/>
  <c r="E24" i="74"/>
  <c r="L24" i="74"/>
  <c r="W32" i="101"/>
  <c r="X32" i="101"/>
  <c r="W34" i="101"/>
  <c r="X34" i="101"/>
  <c r="N17" i="85"/>
  <c r="O17" i="85"/>
  <c r="N18" i="85"/>
  <c r="O18" i="85"/>
  <c r="N19" i="85"/>
  <c r="O19" i="85"/>
  <c r="N20" i="85"/>
  <c r="O20" i="85"/>
  <c r="N21" i="85"/>
  <c r="O21" i="85"/>
  <c r="N22" i="85"/>
  <c r="O22" i="85"/>
  <c r="B51" i="85"/>
  <c r="C51" i="85"/>
  <c r="D51" i="85"/>
  <c r="E51" i="85"/>
  <c r="F51" i="85"/>
  <c r="G51" i="85"/>
  <c r="H51" i="85"/>
  <c r="I51" i="85"/>
  <c r="J51" i="85"/>
  <c r="K51" i="85"/>
  <c r="L51" i="85"/>
  <c r="M51" i="85"/>
  <c r="N46" i="83"/>
  <c r="O46" i="83"/>
  <c r="N47" i="83"/>
  <c r="O47" i="83"/>
  <c r="N48" i="83"/>
  <c r="O48" i="83"/>
  <c r="N49" i="83"/>
  <c r="O49" i="83"/>
  <c r="N50" i="83"/>
  <c r="O50" i="83"/>
  <c r="N42" i="83"/>
  <c r="O42" i="83"/>
  <c r="N43" i="83"/>
  <c r="O43" i="83"/>
  <c r="N44" i="83"/>
  <c r="O44" i="83"/>
  <c r="N45" i="83"/>
  <c r="O45" i="83"/>
  <c r="N18" i="77"/>
  <c r="O18" i="77"/>
  <c r="N19" i="77"/>
  <c r="O19" i="77"/>
  <c r="B42" i="77"/>
  <c r="C42" i="77"/>
  <c r="D42" i="77"/>
  <c r="E42" i="77"/>
  <c r="F42" i="77"/>
  <c r="G42" i="77"/>
  <c r="H42" i="77"/>
  <c r="I42" i="77"/>
  <c r="J42" i="77"/>
  <c r="K42" i="77"/>
  <c r="L42" i="77"/>
  <c r="M42" i="77"/>
  <c r="N22" i="75"/>
  <c r="O22" i="75"/>
  <c r="W25" i="129"/>
  <c r="X25" i="129"/>
  <c r="C9" i="129"/>
  <c r="C9" i="104"/>
  <c r="W25" i="127"/>
  <c r="V25" i="127"/>
  <c r="W24" i="127"/>
  <c r="V24" i="127"/>
  <c r="W23" i="127"/>
  <c r="V23" i="127"/>
  <c r="W22" i="127"/>
  <c r="V22" i="127"/>
  <c r="W21" i="127"/>
  <c r="V21" i="127"/>
  <c r="W18" i="127"/>
  <c r="V18" i="127"/>
  <c r="W17" i="127"/>
  <c r="V17" i="127"/>
  <c r="W16" i="127"/>
  <c r="V16" i="127"/>
  <c r="W15" i="127"/>
  <c r="V15" i="127"/>
  <c r="W14" i="127"/>
  <c r="V14" i="127"/>
  <c r="W61" i="127"/>
  <c r="W62" i="127"/>
  <c r="W63" i="127"/>
  <c r="W64" i="127"/>
  <c r="N15" i="126"/>
  <c r="P9" i="124"/>
  <c r="P12" i="124"/>
  <c r="P11" i="124"/>
  <c r="Z10" i="125"/>
  <c r="AA10" i="125"/>
  <c r="O12" i="124"/>
  <c r="O11" i="124"/>
  <c r="O9" i="124"/>
  <c r="N12" i="124"/>
  <c r="N11" i="124"/>
  <c r="N9" i="124"/>
  <c r="W42" i="102"/>
  <c r="X42" i="102"/>
  <c r="W43" i="102"/>
  <c r="X43" i="102"/>
  <c r="W44" i="102"/>
  <c r="X44" i="102"/>
  <c r="N11" i="75"/>
  <c r="O11" i="75"/>
  <c r="O58" i="83"/>
  <c r="N58" i="83"/>
  <c r="O57" i="83"/>
  <c r="N57" i="83"/>
  <c r="O56" i="83"/>
  <c r="N56" i="83"/>
  <c r="O55" i="83"/>
  <c r="N55" i="83"/>
  <c r="O54" i="83"/>
  <c r="N54" i="83"/>
  <c r="O53" i="83"/>
  <c r="N53" i="83"/>
  <c r="O52" i="83"/>
  <c r="N52" i="83"/>
  <c r="O51" i="83"/>
  <c r="N51" i="83"/>
  <c r="O41" i="83"/>
  <c r="N41" i="83"/>
  <c r="O40" i="83"/>
  <c r="N40" i="83"/>
  <c r="O39" i="83"/>
  <c r="N39" i="83"/>
  <c r="O38" i="83"/>
  <c r="N38" i="83"/>
  <c r="O37" i="83"/>
  <c r="N37" i="83"/>
  <c r="O36" i="83"/>
  <c r="N36" i="83"/>
  <c r="O35" i="83"/>
  <c r="N35" i="83"/>
  <c r="O34" i="83"/>
  <c r="N34" i="83"/>
  <c r="O33" i="83"/>
  <c r="N33" i="83"/>
  <c r="O32" i="83"/>
  <c r="N32" i="83"/>
  <c r="O31" i="83"/>
  <c r="N31" i="83"/>
  <c r="O30" i="83"/>
  <c r="N30" i="83"/>
  <c r="O29" i="83"/>
  <c r="N29" i="83"/>
  <c r="O28" i="83"/>
  <c r="N28" i="83"/>
  <c r="O27" i="83"/>
  <c r="N27" i="83"/>
  <c r="O26" i="83"/>
  <c r="N26" i="83"/>
  <c r="O25" i="83"/>
  <c r="N25" i="83"/>
  <c r="O24" i="83"/>
  <c r="N24" i="83"/>
  <c r="O23" i="83"/>
  <c r="N23" i="83"/>
  <c r="O22" i="83"/>
  <c r="N22" i="83"/>
  <c r="O21" i="83"/>
  <c r="N21" i="83"/>
  <c r="O20" i="83"/>
  <c r="N20" i="83"/>
  <c r="O19" i="83"/>
  <c r="N19" i="83"/>
  <c r="O18" i="83"/>
  <c r="N18" i="83"/>
  <c r="O17" i="83"/>
  <c r="N17" i="83"/>
  <c r="O16" i="83"/>
  <c r="N16" i="83"/>
  <c r="O15" i="83"/>
  <c r="N15" i="83"/>
  <c r="O14" i="83"/>
  <c r="N14" i="83"/>
  <c r="N55" i="81"/>
  <c r="N56" i="81"/>
  <c r="N57" i="81"/>
  <c r="N58" i="81"/>
  <c r="N59" i="81"/>
  <c r="N60" i="81"/>
  <c r="N61" i="81"/>
  <c r="N62" i="81"/>
  <c r="N63" i="81"/>
  <c r="G9" i="129"/>
  <c r="I9" i="129" s="1"/>
  <c r="K9" i="129" s="1"/>
  <c r="M9" i="129" s="1"/>
  <c r="O9" i="129" s="1"/>
  <c r="Q9" i="129" s="1"/>
  <c r="S9" i="129" s="1"/>
  <c r="U9" i="129" s="1"/>
  <c r="W13" i="129"/>
  <c r="X13" i="129"/>
  <c r="W14" i="129"/>
  <c r="X14" i="129"/>
  <c r="W18" i="129"/>
  <c r="X18" i="129"/>
  <c r="W19" i="129"/>
  <c r="X19" i="129"/>
  <c r="W20" i="129"/>
  <c r="X20" i="129"/>
  <c r="W21" i="129"/>
  <c r="X21" i="129"/>
  <c r="W26" i="129"/>
  <c r="X26" i="129"/>
  <c r="W27" i="129"/>
  <c r="X27" i="129"/>
  <c r="W28" i="129"/>
  <c r="X28" i="129"/>
  <c r="W31" i="129"/>
  <c r="X31" i="129"/>
  <c r="W32" i="129"/>
  <c r="X32" i="129"/>
  <c r="W35" i="129"/>
  <c r="X35" i="129"/>
  <c r="W36" i="129"/>
  <c r="X36" i="129"/>
  <c r="D11" i="127"/>
  <c r="F11" i="127" s="1"/>
  <c r="H11" i="127" s="1"/>
  <c r="J11" i="127" s="1"/>
  <c r="L11" i="127" s="1"/>
  <c r="N11" i="127" s="1"/>
  <c r="P11" i="127" s="1"/>
  <c r="R11" i="127" s="1"/>
  <c r="T11" i="127" s="1"/>
  <c r="C26" i="127"/>
  <c r="D26" i="127"/>
  <c r="E26" i="127"/>
  <c r="F26" i="127"/>
  <c r="G26" i="127"/>
  <c r="H26" i="127"/>
  <c r="I26" i="127"/>
  <c r="J26" i="127"/>
  <c r="K26" i="127"/>
  <c r="L26" i="127"/>
  <c r="M26" i="127"/>
  <c r="N26" i="127"/>
  <c r="O26" i="127"/>
  <c r="P26" i="127"/>
  <c r="Q26" i="127"/>
  <c r="R26" i="127"/>
  <c r="S26" i="127"/>
  <c r="T26" i="127"/>
  <c r="U26" i="127"/>
  <c r="D34" i="127"/>
  <c r="F34" i="127" s="1"/>
  <c r="H34" i="127" s="1"/>
  <c r="J34" i="127" s="1"/>
  <c r="L34" i="127" s="1"/>
  <c r="N34" i="127" s="1"/>
  <c r="P34" i="127" s="1"/>
  <c r="R34" i="127" s="1"/>
  <c r="T34" i="127" s="1"/>
  <c r="V44" i="127"/>
  <c r="W44" i="127"/>
  <c r="V45" i="127"/>
  <c r="W45" i="127"/>
  <c r="V46" i="127"/>
  <c r="W46" i="127"/>
  <c r="V47" i="127"/>
  <c r="W47" i="127"/>
  <c r="V48" i="127"/>
  <c r="W48" i="127"/>
  <c r="J49" i="127"/>
  <c r="K49" i="127"/>
  <c r="L49" i="127"/>
  <c r="M49" i="127"/>
  <c r="N49" i="127"/>
  <c r="O49" i="127"/>
  <c r="P49" i="127"/>
  <c r="Q49" i="127"/>
  <c r="R49" i="127"/>
  <c r="S49" i="127"/>
  <c r="T49" i="127"/>
  <c r="U49" i="127"/>
  <c r="D58" i="127"/>
  <c r="F58" i="127" s="1"/>
  <c r="H58" i="127" s="1"/>
  <c r="J58" i="127" s="1"/>
  <c r="L58" i="127" s="1"/>
  <c r="N58" i="127" s="1"/>
  <c r="P58" i="127" s="1"/>
  <c r="R58" i="127" s="1"/>
  <c r="T58" i="127" s="1"/>
  <c r="W65" i="127"/>
  <c r="B66" i="127"/>
  <c r="C66" i="127"/>
  <c r="D66" i="127"/>
  <c r="E66" i="127"/>
  <c r="F66" i="127"/>
  <c r="G66" i="127"/>
  <c r="H66" i="127"/>
  <c r="I66" i="127"/>
  <c r="J66" i="127"/>
  <c r="K66" i="127"/>
  <c r="L66" i="127"/>
  <c r="M66" i="127"/>
  <c r="N66" i="127"/>
  <c r="O66" i="127"/>
  <c r="P66" i="127"/>
  <c r="Q66" i="127"/>
  <c r="R66" i="127"/>
  <c r="S66" i="127"/>
  <c r="T66" i="127"/>
  <c r="U66" i="127"/>
  <c r="B15" i="126"/>
  <c r="C15" i="126"/>
  <c r="D15" i="126"/>
  <c r="E15" i="126"/>
  <c r="F15" i="126"/>
  <c r="G15" i="126"/>
  <c r="H15" i="126"/>
  <c r="I15" i="126"/>
  <c r="J15" i="126"/>
  <c r="K15" i="126"/>
  <c r="L15" i="126"/>
  <c r="M15" i="126"/>
  <c r="B28" i="126"/>
  <c r="C28" i="126"/>
  <c r="D28" i="126"/>
  <c r="E28" i="126"/>
  <c r="F28" i="126"/>
  <c r="G28" i="126"/>
  <c r="H28" i="126"/>
  <c r="I28" i="126"/>
  <c r="J28" i="126"/>
  <c r="K28" i="126"/>
  <c r="L28" i="126"/>
  <c r="M28" i="126"/>
  <c r="N28" i="126"/>
  <c r="O28" i="126"/>
  <c r="P28" i="126"/>
  <c r="B40" i="126"/>
  <c r="C40" i="126"/>
  <c r="D40" i="126"/>
  <c r="E40" i="126"/>
  <c r="F40" i="126"/>
  <c r="G40" i="126"/>
  <c r="H40" i="126"/>
  <c r="I40" i="126"/>
  <c r="J40" i="126"/>
  <c r="K40" i="126"/>
  <c r="L40" i="126"/>
  <c r="M40" i="126"/>
  <c r="N40" i="126"/>
  <c r="O40" i="126"/>
  <c r="P40" i="126"/>
  <c r="Z12" i="125"/>
  <c r="AA12" i="125"/>
  <c r="Z13" i="125"/>
  <c r="AA13" i="125"/>
  <c r="Z14" i="125"/>
  <c r="AA14" i="125"/>
  <c r="W14" i="101"/>
  <c r="W26" i="100"/>
  <c r="W27" i="100"/>
  <c r="W28" i="100"/>
  <c r="X38" i="100"/>
  <c r="W38" i="100"/>
  <c r="W38" i="104"/>
  <c r="X38" i="104"/>
  <c r="W19" i="100"/>
  <c r="W20" i="100"/>
  <c r="W21" i="100"/>
  <c r="W22" i="100"/>
  <c r="C24" i="74"/>
  <c r="B24" i="74"/>
  <c r="O84" i="83"/>
  <c r="N84" i="83"/>
  <c r="O83" i="83"/>
  <c r="N83" i="83"/>
  <c r="O82" i="83"/>
  <c r="N82" i="83"/>
  <c r="B23" i="76"/>
  <c r="B21" i="78"/>
  <c r="M38" i="79"/>
  <c r="L38" i="79"/>
  <c r="K38" i="79"/>
  <c r="J38" i="79"/>
  <c r="I38" i="79"/>
  <c r="H38" i="79"/>
  <c r="G38" i="79"/>
  <c r="F38" i="79"/>
  <c r="E38" i="79"/>
  <c r="D38" i="79"/>
  <c r="C38" i="79"/>
  <c r="B38" i="79"/>
  <c r="O65" i="86"/>
  <c r="O66" i="86" s="1"/>
  <c r="N65" i="86"/>
  <c r="N66" i="86" s="1"/>
  <c r="O13" i="84"/>
  <c r="O12" i="84"/>
  <c r="N13" i="84"/>
  <c r="N12" i="84"/>
  <c r="X32" i="100"/>
  <c r="X34" i="100"/>
  <c r="W32" i="100"/>
  <c r="W34" i="100"/>
  <c r="M14" i="84"/>
  <c r="L14" i="84"/>
  <c r="K14" i="84"/>
  <c r="J14" i="84"/>
  <c r="I14" i="84"/>
  <c r="H14" i="84"/>
  <c r="F14" i="84"/>
  <c r="E14" i="84"/>
  <c r="D14" i="84"/>
  <c r="C14" i="84"/>
  <c r="B14" i="84"/>
  <c r="O50" i="85"/>
  <c r="N50" i="85"/>
  <c r="O49" i="85"/>
  <c r="N49" i="85"/>
  <c r="O48" i="85"/>
  <c r="N48" i="85"/>
  <c r="O47" i="85"/>
  <c r="N47" i="85"/>
  <c r="O46" i="85"/>
  <c r="N46" i="85"/>
  <c r="O45" i="85"/>
  <c r="N45" i="85"/>
  <c r="O44" i="85"/>
  <c r="N44" i="85"/>
  <c r="O43" i="85"/>
  <c r="N43" i="85"/>
  <c r="O42" i="85"/>
  <c r="N42" i="85"/>
  <c r="O41" i="85"/>
  <c r="N41" i="85"/>
  <c r="O40" i="85"/>
  <c r="N40" i="85"/>
  <c r="O39" i="85"/>
  <c r="N39" i="85"/>
  <c r="O38" i="85"/>
  <c r="N38" i="85"/>
  <c r="O37" i="85"/>
  <c r="N37" i="85"/>
  <c r="O36" i="85"/>
  <c r="N36" i="85"/>
  <c r="O35" i="85"/>
  <c r="N35" i="85"/>
  <c r="O34" i="85"/>
  <c r="N34" i="85"/>
  <c r="O33" i="85"/>
  <c r="N33" i="85"/>
  <c r="O32" i="85"/>
  <c r="N32" i="85"/>
  <c r="O31" i="85"/>
  <c r="N31" i="85"/>
  <c r="O30" i="85"/>
  <c r="N30" i="85"/>
  <c r="O29" i="85"/>
  <c r="N29" i="85"/>
  <c r="O28" i="85"/>
  <c r="N28" i="85"/>
  <c r="O27" i="85"/>
  <c r="N27" i="85"/>
  <c r="O26" i="85"/>
  <c r="N26" i="85"/>
  <c r="O25" i="85"/>
  <c r="N25" i="85"/>
  <c r="O24" i="85"/>
  <c r="N24" i="85"/>
  <c r="O23" i="85"/>
  <c r="N23" i="85"/>
  <c r="O16" i="85"/>
  <c r="N16" i="85"/>
  <c r="O15" i="85"/>
  <c r="N15" i="85"/>
  <c r="O14" i="85"/>
  <c r="N14" i="85"/>
  <c r="O13" i="85"/>
  <c r="N13" i="85"/>
  <c r="O12" i="85"/>
  <c r="N12" i="85"/>
  <c r="O13" i="83"/>
  <c r="N13" i="83"/>
  <c r="O63" i="81"/>
  <c r="O62" i="81"/>
  <c r="O61" i="81"/>
  <c r="O60" i="81"/>
  <c r="O59" i="81"/>
  <c r="O58" i="81"/>
  <c r="O57" i="81"/>
  <c r="O56" i="81"/>
  <c r="O55" i="81"/>
  <c r="O24" i="82"/>
  <c r="N24" i="82"/>
  <c r="O23" i="82"/>
  <c r="P23" i="82" s="1"/>
  <c r="N23" i="82"/>
  <c r="O22" i="82"/>
  <c r="N22" i="82"/>
  <c r="P22" i="82" s="1"/>
  <c r="O21" i="82"/>
  <c r="N21" i="82"/>
  <c r="O20" i="82"/>
  <c r="N20" i="82"/>
  <c r="O19" i="82"/>
  <c r="N19" i="82"/>
  <c r="O18" i="82"/>
  <c r="N18" i="82"/>
  <c r="O17" i="82"/>
  <c r="N17" i="82"/>
  <c r="O16" i="82"/>
  <c r="N16" i="82"/>
  <c r="O15" i="82"/>
  <c r="N15" i="82"/>
  <c r="O14" i="82"/>
  <c r="N14" i="82"/>
  <c r="O13" i="82"/>
  <c r="N13" i="82"/>
  <c r="O32" i="80"/>
  <c r="N32" i="80"/>
  <c r="O31" i="80"/>
  <c r="N31" i="80"/>
  <c r="P31" i="80" s="1"/>
  <c r="O30" i="80"/>
  <c r="N30" i="80"/>
  <c r="O29" i="80"/>
  <c r="N29" i="80"/>
  <c r="O28" i="80"/>
  <c r="N28" i="80"/>
  <c r="O27" i="80"/>
  <c r="N27" i="80"/>
  <c r="O26" i="80"/>
  <c r="N26" i="80"/>
  <c r="O25" i="80"/>
  <c r="N25" i="80"/>
  <c r="O24" i="80"/>
  <c r="N24" i="80"/>
  <c r="O23" i="80"/>
  <c r="N23" i="80"/>
  <c r="O22" i="80"/>
  <c r="N22" i="80"/>
  <c r="O21" i="80"/>
  <c r="N21" i="80"/>
  <c r="O20" i="80"/>
  <c r="N20" i="80"/>
  <c r="O19" i="80"/>
  <c r="N19" i="80"/>
  <c r="O18" i="80"/>
  <c r="N18" i="80"/>
  <c r="O17" i="80"/>
  <c r="N17" i="80"/>
  <c r="O16" i="80"/>
  <c r="N16" i="80"/>
  <c r="O15" i="80"/>
  <c r="N15" i="80"/>
  <c r="P15" i="80" s="1"/>
  <c r="O14" i="80"/>
  <c r="N14" i="80"/>
  <c r="O13" i="80"/>
  <c r="N13" i="80"/>
  <c r="O37" i="79"/>
  <c r="N37" i="79"/>
  <c r="O36" i="79"/>
  <c r="N36" i="79"/>
  <c r="O35" i="79"/>
  <c r="N35" i="79"/>
  <c r="O34" i="79"/>
  <c r="N34" i="79"/>
  <c r="O33" i="79"/>
  <c r="N33" i="79"/>
  <c r="O32" i="79"/>
  <c r="N32" i="79"/>
  <c r="O31" i="79"/>
  <c r="N31" i="79"/>
  <c r="O30" i="79"/>
  <c r="N30" i="79"/>
  <c r="O29" i="79"/>
  <c r="N29" i="79"/>
  <c r="O28" i="79"/>
  <c r="N28" i="79"/>
  <c r="O27" i="79"/>
  <c r="N27" i="79"/>
  <c r="O26" i="79"/>
  <c r="N26" i="79"/>
  <c r="O25" i="79"/>
  <c r="N25" i="79"/>
  <c r="O24" i="79"/>
  <c r="N24" i="79"/>
  <c r="O23" i="79"/>
  <c r="N23" i="79"/>
  <c r="O21" i="79"/>
  <c r="N21" i="79"/>
  <c r="O20" i="79"/>
  <c r="N20" i="79"/>
  <c r="O19" i="79"/>
  <c r="N19" i="79"/>
  <c r="O18" i="79"/>
  <c r="N18" i="79"/>
  <c r="O17" i="79"/>
  <c r="N17" i="79"/>
  <c r="O16" i="79"/>
  <c r="N16" i="79"/>
  <c r="O15" i="79"/>
  <c r="N15" i="79"/>
  <c r="O14" i="79"/>
  <c r="N14" i="79"/>
  <c r="O41" i="77"/>
  <c r="N41" i="77"/>
  <c r="O40" i="77"/>
  <c r="N40" i="77"/>
  <c r="O39" i="77"/>
  <c r="N39" i="77"/>
  <c r="O38" i="77"/>
  <c r="N38" i="77"/>
  <c r="O37" i="77"/>
  <c r="N37" i="77"/>
  <c r="O36" i="77"/>
  <c r="N36" i="77"/>
  <c r="O35" i="77"/>
  <c r="N35" i="77"/>
  <c r="O34" i="77"/>
  <c r="N34" i="77"/>
  <c r="O33" i="77"/>
  <c r="N33" i="77"/>
  <c r="O32" i="77"/>
  <c r="N32" i="77"/>
  <c r="O31" i="77"/>
  <c r="N31" i="77"/>
  <c r="O30" i="77"/>
  <c r="N30" i="77"/>
  <c r="O29" i="77"/>
  <c r="N29" i="77"/>
  <c r="O28" i="77"/>
  <c r="N28" i="77"/>
  <c r="O27" i="77"/>
  <c r="N27" i="77"/>
  <c r="O26" i="77"/>
  <c r="N26" i="77"/>
  <c r="O25" i="77"/>
  <c r="N25" i="77"/>
  <c r="O24" i="77"/>
  <c r="N24" i="77"/>
  <c r="O23" i="77"/>
  <c r="N23" i="77"/>
  <c r="O22" i="77"/>
  <c r="N22" i="77"/>
  <c r="O21" i="77"/>
  <c r="N21" i="77"/>
  <c r="O20" i="77"/>
  <c r="N20" i="77"/>
  <c r="O17" i="77"/>
  <c r="N17" i="77"/>
  <c r="O16" i="77"/>
  <c r="N16" i="77"/>
  <c r="O15" i="77"/>
  <c r="N15" i="77"/>
  <c r="O14" i="77"/>
  <c r="N14" i="77"/>
  <c r="O13" i="77"/>
  <c r="N13" i="77"/>
  <c r="O20" i="78"/>
  <c r="N20" i="78"/>
  <c r="O19" i="78"/>
  <c r="N19" i="78"/>
  <c r="O18" i="78"/>
  <c r="N18" i="78"/>
  <c r="O17" i="78"/>
  <c r="N17" i="78"/>
  <c r="O16" i="78"/>
  <c r="N16" i="78"/>
  <c r="O15" i="78"/>
  <c r="N15" i="78"/>
  <c r="O14" i="78"/>
  <c r="N14" i="78"/>
  <c r="P14" i="78" s="1"/>
  <c r="O13" i="78"/>
  <c r="N13" i="78"/>
  <c r="O22" i="76"/>
  <c r="N22" i="76"/>
  <c r="O21" i="76"/>
  <c r="N21" i="76"/>
  <c r="O20" i="76"/>
  <c r="N20" i="76"/>
  <c r="O19" i="76"/>
  <c r="N19" i="76"/>
  <c r="O18" i="76"/>
  <c r="N18" i="76"/>
  <c r="O17" i="76"/>
  <c r="N17" i="76"/>
  <c r="O16" i="76"/>
  <c r="N16" i="76"/>
  <c r="O15" i="76"/>
  <c r="N15" i="76"/>
  <c r="P15" i="76" s="1"/>
  <c r="O14" i="76"/>
  <c r="P14" i="76" s="1"/>
  <c r="N14" i="76"/>
  <c r="O13" i="76"/>
  <c r="N13" i="76"/>
  <c r="O36" i="75"/>
  <c r="N36" i="75"/>
  <c r="O35" i="75"/>
  <c r="N35" i="75"/>
  <c r="O34" i="75"/>
  <c r="N34" i="75"/>
  <c r="O32" i="75"/>
  <c r="N32" i="75"/>
  <c r="O31" i="75"/>
  <c r="N31" i="75"/>
  <c r="O30" i="75"/>
  <c r="N30" i="75"/>
  <c r="O29" i="75"/>
  <c r="N29" i="75"/>
  <c r="O28" i="75"/>
  <c r="N28" i="75"/>
  <c r="O27" i="75"/>
  <c r="N27" i="75"/>
  <c r="O26" i="75"/>
  <c r="N26" i="75"/>
  <c r="O25" i="75"/>
  <c r="N25" i="75"/>
  <c r="O24" i="75"/>
  <c r="N24" i="75"/>
  <c r="O23" i="75"/>
  <c r="N23" i="75"/>
  <c r="O21" i="75"/>
  <c r="N21" i="75"/>
  <c r="O20" i="75"/>
  <c r="N20" i="75"/>
  <c r="O19" i="75"/>
  <c r="N19" i="75"/>
  <c r="O18" i="75"/>
  <c r="N18" i="75"/>
  <c r="O17" i="75"/>
  <c r="N17" i="75"/>
  <c r="O16" i="75"/>
  <c r="N16" i="75"/>
  <c r="O15" i="75"/>
  <c r="N15" i="75"/>
  <c r="O14" i="75"/>
  <c r="N14" i="75"/>
  <c r="O13" i="75"/>
  <c r="N13" i="75"/>
  <c r="O12" i="75"/>
  <c r="N12" i="75"/>
  <c r="O23" i="74"/>
  <c r="O22" i="74"/>
  <c r="O21" i="74"/>
  <c r="O20" i="74"/>
  <c r="O19" i="74"/>
  <c r="O18" i="74"/>
  <c r="O17" i="74"/>
  <c r="O16" i="74"/>
  <c r="O15" i="74"/>
  <c r="O14" i="74"/>
  <c r="O13" i="74"/>
  <c r="O12" i="74"/>
  <c r="O11" i="74"/>
  <c r="W34" i="102"/>
  <c r="X34" i="102"/>
  <c r="X44" i="104"/>
  <c r="W44" i="104"/>
  <c r="X43" i="104"/>
  <c r="W43" i="104"/>
  <c r="X42" i="104"/>
  <c r="W42" i="104"/>
  <c r="X41" i="104"/>
  <c r="W41" i="104"/>
  <c r="X33" i="104"/>
  <c r="W33" i="104"/>
  <c r="X41" i="102"/>
  <c r="W41" i="102"/>
  <c r="X44" i="100"/>
  <c r="W44" i="100"/>
  <c r="X43" i="100"/>
  <c r="W43" i="100"/>
  <c r="X42" i="100"/>
  <c r="W42" i="100"/>
  <c r="X41" i="100"/>
  <c r="W41" i="100"/>
  <c r="X37" i="100"/>
  <c r="W37" i="100"/>
  <c r="X33" i="100"/>
  <c r="X29" i="100"/>
  <c r="W29" i="100"/>
  <c r="X28" i="100"/>
  <c r="X27" i="100"/>
  <c r="X26" i="100"/>
  <c r="X22" i="100"/>
  <c r="X21" i="100"/>
  <c r="X20" i="100"/>
  <c r="X19" i="100"/>
  <c r="X15" i="100"/>
  <c r="W15" i="100"/>
  <c r="W14" i="100"/>
  <c r="H24" i="74"/>
  <c r="C9" i="102"/>
  <c r="C9" i="101"/>
  <c r="C9" i="100"/>
  <c r="B25" i="82"/>
  <c r="C25" i="82"/>
  <c r="D25" i="82"/>
  <c r="E25" i="82"/>
  <c r="F25" i="82"/>
  <c r="G25" i="82"/>
  <c r="H25" i="82"/>
  <c r="I25" i="82"/>
  <c r="J25" i="82"/>
  <c r="K25" i="82"/>
  <c r="L25" i="82"/>
  <c r="M25" i="82"/>
  <c r="W14" i="104"/>
  <c r="X14" i="104"/>
  <c r="W15" i="104"/>
  <c r="X15" i="104"/>
  <c r="W19" i="104"/>
  <c r="X19" i="104"/>
  <c r="W20" i="104"/>
  <c r="X20" i="104"/>
  <c r="W21" i="104"/>
  <c r="X21" i="104"/>
  <c r="W22" i="104"/>
  <c r="X22" i="104"/>
  <c r="W26" i="104"/>
  <c r="X26" i="104"/>
  <c r="W27" i="104"/>
  <c r="X27" i="104"/>
  <c r="W28" i="104"/>
  <c r="X28" i="104"/>
  <c r="W29" i="104"/>
  <c r="X29" i="104"/>
  <c r="W32" i="104"/>
  <c r="X32" i="104"/>
  <c r="W34" i="104"/>
  <c r="X34" i="104"/>
  <c r="W37" i="104"/>
  <c r="X37" i="104"/>
  <c r="W14" i="102"/>
  <c r="X14" i="102"/>
  <c r="W15" i="102"/>
  <c r="X15" i="102"/>
  <c r="W19" i="102"/>
  <c r="X19" i="102"/>
  <c r="W20" i="102"/>
  <c r="X20" i="102"/>
  <c r="W21" i="102"/>
  <c r="X21" i="102"/>
  <c r="W22" i="102"/>
  <c r="X22" i="102"/>
  <c r="W26" i="102"/>
  <c r="X26" i="102"/>
  <c r="W27" i="102"/>
  <c r="X27" i="102"/>
  <c r="W28" i="102"/>
  <c r="X28" i="102"/>
  <c r="W29" i="102"/>
  <c r="X29" i="102"/>
  <c r="W33" i="102"/>
  <c r="X33" i="102"/>
  <c r="W32" i="102"/>
  <c r="X32" i="102"/>
  <c r="W37" i="102"/>
  <c r="X37" i="102"/>
  <c r="W38" i="102"/>
  <c r="X38" i="102"/>
  <c r="X14" i="101"/>
  <c r="W15" i="101"/>
  <c r="X15" i="101"/>
  <c r="W19" i="101"/>
  <c r="X19" i="101"/>
  <c r="W20" i="101"/>
  <c r="X20" i="101"/>
  <c r="W21" i="101"/>
  <c r="X21" i="101"/>
  <c r="W22" i="101"/>
  <c r="X22" i="101"/>
  <c r="W26" i="101"/>
  <c r="X26" i="101"/>
  <c r="W27" i="101"/>
  <c r="X27" i="101"/>
  <c r="W37" i="101"/>
  <c r="X37" i="101"/>
  <c r="W38" i="101"/>
  <c r="X38" i="101"/>
  <c r="W41" i="101"/>
  <c r="X41" i="101"/>
  <c r="W42" i="101"/>
  <c r="X42" i="101"/>
  <c r="W43" i="101"/>
  <c r="X43" i="101"/>
  <c r="W44" i="101"/>
  <c r="X44" i="101"/>
  <c r="X14" i="100"/>
  <c r="B33" i="80"/>
  <c r="C33" i="80"/>
  <c r="D33" i="80"/>
  <c r="E33" i="80"/>
  <c r="F33" i="80"/>
  <c r="G33" i="80"/>
  <c r="H33" i="80"/>
  <c r="I33" i="80"/>
  <c r="J33" i="80"/>
  <c r="K33" i="80"/>
  <c r="L33" i="80"/>
  <c r="M33" i="80"/>
  <c r="C21" i="78"/>
  <c r="D21" i="78"/>
  <c r="E21" i="78"/>
  <c r="F21" i="78"/>
  <c r="G21" i="78"/>
  <c r="H21" i="78"/>
  <c r="I21" i="78"/>
  <c r="J21" i="78"/>
  <c r="K21" i="78"/>
  <c r="L21" i="78"/>
  <c r="M21" i="78"/>
  <c r="C23" i="76"/>
  <c r="D23" i="76"/>
  <c r="E23" i="76"/>
  <c r="F23" i="76"/>
  <c r="G23" i="76"/>
  <c r="H23" i="76"/>
  <c r="I23" i="76"/>
  <c r="J23" i="76"/>
  <c r="K23" i="76"/>
  <c r="L23" i="76"/>
  <c r="M23" i="76"/>
  <c r="D24" i="74"/>
  <c r="F24" i="74"/>
  <c r="G24" i="74"/>
  <c r="I24" i="74"/>
  <c r="J24" i="74"/>
  <c r="K24" i="74"/>
  <c r="M24" i="74"/>
  <c r="C9" i="99"/>
  <c r="G9" i="102"/>
  <c r="I9" i="102" s="1"/>
  <c r="K9" i="102" s="1"/>
  <c r="M9" i="102" s="1"/>
  <c r="O9" i="102" s="1"/>
  <c r="Q9" i="102" s="1"/>
  <c r="S9" i="102" s="1"/>
  <c r="U9" i="102" s="1"/>
  <c r="G9" i="99"/>
  <c r="I9" i="99" s="1"/>
  <c r="K9" i="99" s="1"/>
  <c r="M9" i="99" s="1"/>
  <c r="O9" i="99" s="1"/>
  <c r="Q9" i="99" s="1"/>
  <c r="S9" i="99" s="1"/>
  <c r="U9" i="99" s="1"/>
  <c r="G9" i="100"/>
  <c r="I9" i="100" s="1"/>
  <c r="K9" i="100" s="1"/>
  <c r="M9" i="100" s="1"/>
  <c r="O9" i="100" s="1"/>
  <c r="Q9" i="100" s="1"/>
  <c r="S9" i="100" s="1"/>
  <c r="U9" i="100" s="1"/>
  <c r="G9" i="101"/>
  <c r="I9" i="101" s="1"/>
  <c r="K9" i="101" s="1"/>
  <c r="M9" i="101" s="1"/>
  <c r="O9" i="101" s="1"/>
  <c r="Q9" i="101" s="1"/>
  <c r="S9" i="101" s="1"/>
  <c r="U9" i="101" s="1"/>
  <c r="G9" i="104"/>
  <c r="I9" i="104" s="1"/>
  <c r="K9" i="104" s="1"/>
  <c r="M9" i="104" s="1"/>
  <c r="O9" i="104" s="1"/>
  <c r="Q9" i="104" s="1"/>
  <c r="S9" i="104" s="1"/>
  <c r="U9" i="104" s="1"/>
  <c r="P46" i="81"/>
  <c r="X40" i="127"/>
  <c r="X38" i="127"/>
  <c r="X37" i="127"/>
  <c r="P49" i="85" l="1"/>
  <c r="P45" i="85"/>
  <c r="P41" i="85"/>
  <c r="P37" i="85"/>
  <c r="P33" i="85"/>
  <c r="P26" i="85"/>
  <c r="P17" i="85"/>
  <c r="P16" i="85"/>
  <c r="N14" i="84"/>
  <c r="P65" i="81"/>
  <c r="P60" i="81"/>
  <c r="P19" i="82"/>
  <c r="P31" i="77"/>
  <c r="P22" i="76"/>
  <c r="Y20" i="100"/>
  <c r="P40" i="85"/>
  <c r="P44" i="85"/>
  <c r="P22" i="85"/>
  <c r="P61" i="83"/>
  <c r="P65" i="83"/>
  <c r="P62" i="81"/>
  <c r="P28" i="81"/>
  <c r="P20" i="81"/>
  <c r="P16" i="81"/>
  <c r="P59" i="81"/>
  <c r="P39" i="81"/>
  <c r="P42" i="81"/>
  <c r="P33" i="81"/>
  <c r="P29" i="81"/>
  <c r="P21" i="81"/>
  <c r="P63" i="81"/>
  <c r="P18" i="82"/>
  <c r="P15" i="82"/>
  <c r="P13" i="80"/>
  <c r="P17" i="80"/>
  <c r="P21" i="80"/>
  <c r="P29" i="80"/>
  <c r="P24" i="77"/>
  <c r="P17" i="76"/>
  <c r="P16" i="76"/>
  <c r="P14" i="74"/>
  <c r="P48" i="85"/>
  <c r="P12" i="84"/>
  <c r="P87" i="83"/>
  <c r="P49" i="81"/>
  <c r="P37" i="81"/>
  <c r="P24" i="81"/>
  <c r="P36" i="81"/>
  <c r="P23" i="81"/>
  <c r="P40" i="81"/>
  <c r="P55" i="81"/>
  <c r="P50" i="81"/>
  <c r="P38" i="81"/>
  <c r="P25" i="81"/>
  <c r="P13" i="81"/>
  <c r="P17" i="82"/>
  <c r="P14" i="82"/>
  <c r="P20" i="82"/>
  <c r="P21" i="82"/>
  <c r="P21" i="77"/>
  <c r="P18" i="74"/>
  <c r="Y25" i="129"/>
  <c r="Q12" i="128"/>
  <c r="Q26" i="128"/>
  <c r="Q34" i="128"/>
  <c r="Q31" i="128"/>
  <c r="Q24" i="128"/>
  <c r="Q30" i="128"/>
  <c r="Q13" i="128"/>
  <c r="Q20" i="128"/>
  <c r="Q27" i="128"/>
  <c r="Q35" i="128"/>
  <c r="Q25" i="128"/>
  <c r="X64" i="127"/>
  <c r="R15" i="126"/>
  <c r="S26" i="126"/>
  <c r="Q40" i="126"/>
  <c r="R40" i="126"/>
  <c r="S39" i="126"/>
  <c r="AB12" i="125"/>
  <c r="AB10" i="125"/>
  <c r="AB14" i="125"/>
  <c r="AB13" i="125"/>
  <c r="Y43" i="104"/>
  <c r="V48" i="99"/>
  <c r="Y32" i="104"/>
  <c r="O48" i="99"/>
  <c r="V47" i="99"/>
  <c r="R48" i="99"/>
  <c r="Y42" i="102"/>
  <c r="Y37" i="104"/>
  <c r="K47" i="99"/>
  <c r="I48" i="99"/>
  <c r="H48" i="99"/>
  <c r="L47" i="99"/>
  <c r="W48" i="104"/>
  <c r="E48" i="99"/>
  <c r="D47" i="99"/>
  <c r="E47" i="99"/>
  <c r="C47" i="99"/>
  <c r="F48" i="99"/>
  <c r="G48" i="99"/>
  <c r="M47" i="99"/>
  <c r="J47" i="99"/>
  <c r="K48" i="99"/>
  <c r="F47" i="99"/>
  <c r="D48" i="99"/>
  <c r="L48" i="99"/>
  <c r="X48" i="104"/>
  <c r="G47" i="99"/>
  <c r="H47" i="99"/>
  <c r="W48" i="102"/>
  <c r="W47" i="104"/>
  <c r="J48" i="99"/>
  <c r="C48" i="99"/>
  <c r="I47" i="99"/>
  <c r="X47" i="104"/>
  <c r="N47" i="99"/>
  <c r="P39" i="85"/>
  <c r="P20" i="85"/>
  <c r="P62" i="83"/>
  <c r="P64" i="83"/>
  <c r="P15" i="81"/>
  <c r="P30" i="81"/>
  <c r="P22" i="81"/>
  <c r="P61" i="81"/>
  <c r="P58" i="81"/>
  <c r="O25" i="82"/>
  <c r="P16" i="80"/>
  <c r="P20" i="80"/>
  <c r="P24" i="80"/>
  <c r="P28" i="80"/>
  <c r="P32" i="80"/>
  <c r="P48" i="79"/>
  <c r="P33" i="79"/>
  <c r="P42" i="130"/>
  <c r="P42" i="85"/>
  <c r="P46" i="85"/>
  <c r="P50" i="85"/>
  <c r="P31" i="85"/>
  <c r="P34" i="81"/>
  <c r="P26" i="81"/>
  <c r="P18" i="81"/>
  <c r="P54" i="81"/>
  <c r="P57" i="81"/>
  <c r="P16" i="82"/>
  <c r="N25" i="82"/>
  <c r="P13" i="82"/>
  <c r="P24" i="82"/>
  <c r="P18" i="80"/>
  <c r="P23" i="80"/>
  <c r="P14" i="80"/>
  <c r="P22" i="80"/>
  <c r="P26" i="80"/>
  <c r="O33" i="80"/>
  <c r="N33" i="80"/>
  <c r="P27" i="80"/>
  <c r="P25" i="80"/>
  <c r="P19" i="80"/>
  <c r="P30" i="80"/>
  <c r="P20" i="79"/>
  <c r="P50" i="79"/>
  <c r="P49" i="79"/>
  <c r="P37" i="77"/>
  <c r="P18" i="77"/>
  <c r="P23" i="77"/>
  <c r="P16" i="77"/>
  <c r="P20" i="77"/>
  <c r="P27" i="77"/>
  <c r="P41" i="77"/>
  <c r="P14" i="77"/>
  <c r="P38" i="77"/>
  <c r="P29" i="77"/>
  <c r="P30" i="77"/>
  <c r="P13" i="77"/>
  <c r="P15" i="77"/>
  <c r="P39" i="77"/>
  <c r="P17" i="77"/>
  <c r="P22" i="77"/>
  <c r="P28" i="77"/>
  <c r="P25" i="77"/>
  <c r="P32" i="77"/>
  <c r="P36" i="77"/>
  <c r="P40" i="77"/>
  <c r="P35" i="77"/>
  <c r="P16" i="78"/>
  <c r="P20" i="78"/>
  <c r="P17" i="78"/>
  <c r="P18" i="78"/>
  <c r="P15" i="78"/>
  <c r="P19" i="78"/>
  <c r="P21" i="76"/>
  <c r="P13" i="76"/>
  <c r="P19" i="76"/>
  <c r="O23" i="76"/>
  <c r="N23" i="76"/>
  <c r="P11" i="75"/>
  <c r="P22" i="75"/>
  <c r="P21" i="75"/>
  <c r="P30" i="75"/>
  <c r="P26" i="75"/>
  <c r="P11" i="74"/>
  <c r="X15" i="127"/>
  <c r="X25" i="127"/>
  <c r="X61" i="127"/>
  <c r="N21" i="78"/>
  <c r="O21" i="78"/>
  <c r="S13" i="126"/>
  <c r="Q15" i="126"/>
  <c r="S14" i="126"/>
  <c r="P52" i="79"/>
  <c r="P51" i="79"/>
  <c r="O53" i="79"/>
  <c r="N53" i="79"/>
  <c r="P24" i="79"/>
  <c r="P28" i="79"/>
  <c r="P27" i="79"/>
  <c r="P36" i="79"/>
  <c r="P16" i="79"/>
  <c r="P37" i="79"/>
  <c r="P19" i="79"/>
  <c r="P32" i="79"/>
  <c r="P21" i="79"/>
  <c r="P15" i="79"/>
  <c r="P30" i="79"/>
  <c r="P13" i="79"/>
  <c r="P18" i="79"/>
  <c r="P35" i="79"/>
  <c r="O42" i="77"/>
  <c r="N42" i="77"/>
  <c r="P26" i="77"/>
  <c r="P19" i="77"/>
  <c r="P33" i="77"/>
  <c r="P34" i="77"/>
  <c r="P13" i="78"/>
  <c r="P18" i="76"/>
  <c r="P20" i="76"/>
  <c r="P15" i="75"/>
  <c r="P14" i="75"/>
  <c r="P18" i="75"/>
  <c r="P23" i="75"/>
  <c r="P27" i="75"/>
  <c r="P31" i="75"/>
  <c r="P20" i="75"/>
  <c r="P25" i="75"/>
  <c r="P29" i="75"/>
  <c r="P34" i="75"/>
  <c r="P13" i="75"/>
  <c r="P17" i="75"/>
  <c r="P35" i="75"/>
  <c r="P36" i="75"/>
  <c r="P28" i="75"/>
  <c r="P32" i="75"/>
  <c r="P19" i="74"/>
  <c r="P16" i="74"/>
  <c r="P23" i="74"/>
  <c r="P12" i="74"/>
  <c r="P20" i="74"/>
  <c r="P15" i="74"/>
  <c r="P17" i="74"/>
  <c r="P13" i="74"/>
  <c r="P21" i="74"/>
  <c r="N24" i="74"/>
  <c r="P22" i="74"/>
  <c r="P26" i="130"/>
  <c r="P74" i="130"/>
  <c r="P140" i="130"/>
  <c r="P144" i="130"/>
  <c r="P147" i="130"/>
  <c r="P145" i="130"/>
  <c r="P148" i="130"/>
  <c r="P149" i="130"/>
  <c r="P107" i="130"/>
  <c r="P110" i="130"/>
  <c r="P105" i="130"/>
  <c r="P146" i="130"/>
  <c r="P97" i="130"/>
  <c r="P108" i="130"/>
  <c r="P98" i="130"/>
  <c r="P29" i="85"/>
  <c r="P19" i="85"/>
  <c r="P12" i="85"/>
  <c r="P35" i="85"/>
  <c r="P47" i="85"/>
  <c r="P18" i="85"/>
  <c r="P13" i="85"/>
  <c r="P23" i="85"/>
  <c r="P27" i="85"/>
  <c r="P28" i="85"/>
  <c r="P86" i="83"/>
  <c r="P22" i="83"/>
  <c r="P26" i="83"/>
  <c r="P30" i="83"/>
  <c r="P34" i="83"/>
  <c r="P55" i="83"/>
  <c r="P70" i="83"/>
  <c r="P53" i="81"/>
  <c r="P32" i="81"/>
  <c r="P51" i="81"/>
  <c r="P48" i="81"/>
  <c r="P47" i="81"/>
  <c r="P14" i="81"/>
  <c r="P56" i="81"/>
  <c r="Y26" i="129"/>
  <c r="Y18" i="129"/>
  <c r="Y36" i="129"/>
  <c r="Y28" i="129"/>
  <c r="Y31" i="129"/>
  <c r="Y21" i="129"/>
  <c r="Y14" i="129"/>
  <c r="Y13" i="129"/>
  <c r="Y19" i="129"/>
  <c r="Q17" i="128"/>
  <c r="Q19" i="128"/>
  <c r="Q18" i="128"/>
  <c r="W26" i="127"/>
  <c r="X14" i="127"/>
  <c r="X18" i="127"/>
  <c r="X24" i="127"/>
  <c r="X21" i="127"/>
  <c r="X45" i="127"/>
  <c r="W66" i="127"/>
  <c r="X17" i="127"/>
  <c r="X23" i="127"/>
  <c r="X63" i="127"/>
  <c r="X62" i="127"/>
  <c r="V66" i="127"/>
  <c r="X46" i="127"/>
  <c r="X48" i="127"/>
  <c r="V26" i="127"/>
  <c r="Q52" i="126"/>
  <c r="R52" i="126"/>
  <c r="S51" i="126"/>
  <c r="X44" i="127"/>
  <c r="X47" i="127"/>
  <c r="W49" i="127"/>
  <c r="V49" i="127"/>
  <c r="R28" i="126"/>
  <c r="Q28" i="126"/>
  <c r="S27" i="126"/>
  <c r="AB16" i="125"/>
  <c r="Y27" i="104"/>
  <c r="Y33" i="101"/>
  <c r="Y42" i="104"/>
  <c r="Y41" i="104"/>
  <c r="Y44" i="102"/>
  <c r="Y43" i="102"/>
  <c r="Y41" i="102"/>
  <c r="Y44" i="100"/>
  <c r="Y43" i="100"/>
  <c r="Y42" i="100"/>
  <c r="Y41" i="100"/>
  <c r="Y28" i="102"/>
  <c r="Y37" i="101"/>
  <c r="Y37" i="100"/>
  <c r="Y34" i="100"/>
  <c r="Y34" i="104"/>
  <c r="Y33" i="100"/>
  <c r="Y32" i="102"/>
  <c r="Y32" i="101"/>
  <c r="Y32" i="100"/>
  <c r="Y29" i="104"/>
  <c r="Y29" i="102"/>
  <c r="Y29" i="101"/>
  <c r="Y29" i="100"/>
  <c r="Y28" i="104"/>
  <c r="Y26" i="104"/>
  <c r="Y26" i="102"/>
  <c r="Y27" i="102"/>
  <c r="Y28" i="101"/>
  <c r="Y26" i="101"/>
  <c r="Y26" i="100"/>
  <c r="Y28" i="100"/>
  <c r="Y14" i="104"/>
  <c r="Y15" i="102"/>
  <c r="Y14" i="102"/>
  <c r="Y15" i="100"/>
  <c r="Y14" i="100"/>
  <c r="Y22" i="104"/>
  <c r="Y20" i="104"/>
  <c r="Y19" i="104"/>
  <c r="Y21" i="104"/>
  <c r="Y22" i="102"/>
  <c r="Y21" i="102"/>
  <c r="Y19" i="102"/>
  <c r="Y20" i="102"/>
  <c r="Y21" i="101"/>
  <c r="Y19" i="101"/>
  <c r="Y22" i="101"/>
  <c r="Y19" i="100"/>
  <c r="Y22" i="100"/>
  <c r="N26" i="131"/>
  <c r="N44" i="131" s="1"/>
  <c r="O26" i="131"/>
  <c r="O44" i="131" s="1"/>
  <c r="P26" i="131"/>
  <c r="P44" i="131" s="1"/>
  <c r="K44" i="131"/>
  <c r="E44" i="131"/>
  <c r="M44" i="131"/>
  <c r="J44" i="131"/>
  <c r="F44" i="131"/>
  <c r="D44" i="131"/>
  <c r="G44" i="131"/>
  <c r="H44" i="131"/>
  <c r="I44" i="131"/>
  <c r="C44" i="131"/>
  <c r="L44" i="131"/>
  <c r="Y35" i="129"/>
  <c r="Y20" i="129"/>
  <c r="Y27" i="129"/>
  <c r="Y32" i="129"/>
  <c r="X65" i="127"/>
  <c r="X16" i="127"/>
  <c r="X22" i="127"/>
  <c r="Y15" i="104"/>
  <c r="Y33" i="104"/>
  <c r="Y44" i="104"/>
  <c r="Y38" i="104"/>
  <c r="Y33" i="102"/>
  <c r="Y34" i="102"/>
  <c r="Y38" i="102"/>
  <c r="Y37" i="102"/>
  <c r="Y44" i="101"/>
  <c r="Y15" i="101"/>
  <c r="Y34" i="101"/>
  <c r="Y42" i="101"/>
  <c r="Y41" i="101"/>
  <c r="Y38" i="100"/>
  <c r="Y21" i="100"/>
  <c r="Y27" i="100"/>
  <c r="P24" i="130"/>
  <c r="P44" i="130"/>
  <c r="P111" i="130"/>
  <c r="P43" i="130"/>
  <c r="P47" i="130"/>
  <c r="P51" i="130"/>
  <c r="P68" i="130"/>
  <c r="P83" i="130"/>
  <c r="P91" i="130"/>
  <c r="P95" i="130"/>
  <c r="P84" i="130"/>
  <c r="P137" i="130"/>
  <c r="P138" i="130"/>
  <c r="P112" i="130"/>
  <c r="P109" i="130"/>
  <c r="P151" i="130"/>
  <c r="P113" i="130"/>
  <c r="P106" i="130"/>
  <c r="P50" i="130"/>
  <c r="P54" i="130"/>
  <c r="P58" i="130"/>
  <c r="P62" i="130"/>
  <c r="P94" i="130"/>
  <c r="P114" i="130"/>
  <c r="P20" i="130"/>
  <c r="P40" i="130"/>
  <c r="P48" i="130"/>
  <c r="P56" i="130"/>
  <c r="P64" i="130"/>
  <c r="P72" i="130"/>
  <c r="P76" i="130"/>
  <c r="P80" i="130"/>
  <c r="P88" i="130"/>
  <c r="P120" i="130"/>
  <c r="P49" i="130"/>
  <c r="P82" i="130"/>
  <c r="P85" i="130"/>
  <c r="P117" i="130"/>
  <c r="P121" i="130"/>
  <c r="P89" i="130"/>
  <c r="P16" i="130"/>
  <c r="P59" i="130"/>
  <c r="P75" i="130"/>
  <c r="P96" i="130"/>
  <c r="P33" i="130"/>
  <c r="P37" i="130"/>
  <c r="P60" i="130"/>
  <c r="P93" i="130"/>
  <c r="P38" i="130"/>
  <c r="P70" i="130"/>
  <c r="P27" i="130"/>
  <c r="P35" i="130"/>
  <c r="P90" i="130"/>
  <c r="P13" i="130"/>
  <c r="P32" i="130"/>
  <c r="P86" i="130"/>
  <c r="P17" i="130"/>
  <c r="P21" i="130"/>
  <c r="P25" i="130"/>
  <c r="P41" i="130"/>
  <c r="P22" i="130"/>
  <c r="P53" i="130"/>
  <c r="P57" i="130"/>
  <c r="O122" i="130"/>
  <c r="P19" i="130"/>
  <c r="P30" i="130"/>
  <c r="P65" i="130"/>
  <c r="P69" i="130"/>
  <c r="P73" i="130"/>
  <c r="P77" i="130"/>
  <c r="P92" i="130"/>
  <c r="P118" i="130"/>
  <c r="P23" i="130"/>
  <c r="P31" i="130"/>
  <c r="P34" i="130"/>
  <c r="P46" i="130"/>
  <c r="P61" i="130"/>
  <c r="P67" i="130"/>
  <c r="P87" i="130"/>
  <c r="P139" i="130"/>
  <c r="P143" i="130"/>
  <c r="O152" i="130"/>
  <c r="P39" i="130"/>
  <c r="P150" i="130"/>
  <c r="P28" i="130"/>
  <c r="P14" i="130"/>
  <c r="P29" i="130"/>
  <c r="P36" i="130"/>
  <c r="P55" i="130"/>
  <c r="P63" i="130"/>
  <c r="P66" i="130"/>
  <c r="P79" i="130"/>
  <c r="P115" i="130"/>
  <c r="P141" i="130"/>
  <c r="P15" i="130"/>
  <c r="P18" i="130"/>
  <c r="P45" i="130"/>
  <c r="P52" i="130"/>
  <c r="P71" i="130"/>
  <c r="P78" i="130"/>
  <c r="P81" i="130"/>
  <c r="P116" i="130"/>
  <c r="P119" i="130"/>
  <c r="P142" i="130"/>
  <c r="N122" i="130"/>
  <c r="N152" i="130"/>
  <c r="P49" i="86"/>
  <c r="P48" i="86"/>
  <c r="P44" i="86"/>
  <c r="P42" i="86"/>
  <c r="P47" i="86"/>
  <c r="P43" i="86"/>
  <c r="P46" i="86"/>
  <c r="P45" i="86"/>
  <c r="P27" i="86"/>
  <c r="P13" i="86"/>
  <c r="P65" i="86"/>
  <c r="P66" i="86" s="1"/>
  <c r="P22" i="86"/>
  <c r="P14" i="86"/>
  <c r="P41" i="86"/>
  <c r="P33" i="86"/>
  <c r="P25" i="86"/>
  <c r="P17" i="86"/>
  <c r="P16" i="86"/>
  <c r="P30" i="86"/>
  <c r="P39" i="86"/>
  <c r="P20" i="86"/>
  <c r="P38" i="86"/>
  <c r="P34" i="86"/>
  <c r="P23" i="86"/>
  <c r="P40" i="86"/>
  <c r="P12" i="86"/>
  <c r="P37" i="86"/>
  <c r="P26" i="86"/>
  <c r="P19" i="86"/>
  <c r="N50" i="86"/>
  <c r="O50" i="86"/>
  <c r="P36" i="86"/>
  <c r="P29" i="86"/>
  <c r="P18" i="86"/>
  <c r="P32" i="86"/>
  <c r="P35" i="86"/>
  <c r="P28" i="86"/>
  <c r="P21" i="86"/>
  <c r="P31" i="86"/>
  <c r="P24" i="86"/>
  <c r="P15" i="86"/>
  <c r="P14" i="85"/>
  <c r="P24" i="85"/>
  <c r="P32" i="85"/>
  <c r="P21" i="85"/>
  <c r="P15" i="85"/>
  <c r="P25" i="85"/>
  <c r="P34" i="85"/>
  <c r="P38" i="85"/>
  <c r="P36" i="85"/>
  <c r="O51" i="85"/>
  <c r="N51" i="85"/>
  <c r="P30" i="85"/>
  <c r="P43" i="85"/>
  <c r="P13" i="84"/>
  <c r="O14" i="84"/>
  <c r="P68" i="83"/>
  <c r="P19" i="83"/>
  <c r="P35" i="83"/>
  <c r="P84" i="83"/>
  <c r="P69" i="83"/>
  <c r="N88" i="83"/>
  <c r="P27" i="83"/>
  <c r="P38" i="83"/>
  <c r="P51" i="83"/>
  <c r="P43" i="83"/>
  <c r="P48" i="83"/>
  <c r="P60" i="83"/>
  <c r="P83" i="83"/>
  <c r="P47" i="83"/>
  <c r="P85" i="83"/>
  <c r="P52" i="83"/>
  <c r="P50" i="83"/>
  <c r="P12" i="83"/>
  <c r="P14" i="83"/>
  <c r="P36" i="83"/>
  <c r="P53" i="83"/>
  <c r="P82" i="83"/>
  <c r="P17" i="83"/>
  <c r="P21" i="83"/>
  <c r="P25" i="83"/>
  <c r="P33" i="83"/>
  <c r="P41" i="83"/>
  <c r="P54" i="83"/>
  <c r="P58" i="83"/>
  <c r="P49" i="83"/>
  <c r="P31" i="83"/>
  <c r="P15" i="83"/>
  <c r="P56" i="83"/>
  <c r="P42" i="83"/>
  <c r="P20" i="83"/>
  <c r="P28" i="83"/>
  <c r="P40" i="83"/>
  <c r="P45" i="83"/>
  <c r="O88" i="83"/>
  <c r="P29" i="83"/>
  <c r="P67" i="83"/>
  <c r="P57" i="83"/>
  <c r="P59" i="83"/>
  <c r="P66" i="83"/>
  <c r="P37" i="83"/>
  <c r="N71" i="83"/>
  <c r="P44" i="83"/>
  <c r="P46" i="83"/>
  <c r="O71" i="83"/>
  <c r="P23" i="83"/>
  <c r="P63" i="83"/>
  <c r="P16" i="83"/>
  <c r="P24" i="83"/>
  <c r="P18" i="83"/>
  <c r="P32" i="83"/>
  <c r="P39" i="83"/>
  <c r="P13" i="83"/>
  <c r="P44" i="81"/>
  <c r="P31" i="81"/>
  <c r="P27" i="81"/>
  <c r="P43" i="81"/>
  <c r="O66" i="81"/>
  <c r="P17" i="81"/>
  <c r="P52" i="81"/>
  <c r="P45" i="81"/>
  <c r="P41" i="81"/>
  <c r="P64" i="81"/>
  <c r="N66" i="81"/>
  <c r="O38" i="79"/>
  <c r="P31" i="79"/>
  <c r="N38" i="79"/>
  <c r="P29" i="79"/>
  <c r="P17" i="79"/>
  <c r="P26" i="79"/>
  <c r="P34" i="79"/>
  <c r="P14" i="79"/>
  <c r="P25" i="79"/>
  <c r="P12" i="75"/>
  <c r="P16" i="75"/>
  <c r="O37" i="75"/>
  <c r="N37" i="75"/>
  <c r="P19" i="75"/>
  <c r="P24" i="75"/>
  <c r="O24" i="74"/>
  <c r="X47" i="102"/>
  <c r="W47" i="102"/>
  <c r="X48" i="102"/>
  <c r="X48" i="100"/>
  <c r="X47" i="101"/>
  <c r="X15" i="99"/>
  <c r="W42" i="99"/>
  <c r="X14" i="99"/>
  <c r="Y43" i="101"/>
  <c r="Y14" i="101"/>
  <c r="X38" i="99"/>
  <c r="X29" i="99"/>
  <c r="W48" i="100"/>
  <c r="W48" i="101"/>
  <c r="Y27" i="101"/>
  <c r="X48" i="101"/>
  <c r="Y20" i="101"/>
  <c r="W47" i="101"/>
  <c r="Y38" i="101"/>
  <c r="W43" i="99"/>
  <c r="W28" i="99"/>
  <c r="W27" i="99"/>
  <c r="X34" i="99"/>
  <c r="X33" i="99"/>
  <c r="X28" i="99"/>
  <c r="X26" i="99"/>
  <c r="W44" i="99"/>
  <c r="W38" i="99"/>
  <c r="W37" i="99"/>
  <c r="W32" i="99"/>
  <c r="W33" i="99"/>
  <c r="W29" i="99"/>
  <c r="W26" i="99"/>
  <c r="X44" i="99"/>
  <c r="X42" i="99"/>
  <c r="W41" i="99"/>
  <c r="W34" i="99"/>
  <c r="W14" i="99"/>
  <c r="X43" i="99"/>
  <c r="X41" i="99"/>
  <c r="X37" i="99"/>
  <c r="X32" i="99"/>
  <c r="X27" i="99"/>
  <c r="W15" i="99"/>
  <c r="X47" i="100"/>
  <c r="W47" i="100"/>
  <c r="P14" i="84" l="1"/>
  <c r="P25" i="82"/>
  <c r="S15" i="126"/>
  <c r="S52" i="126"/>
  <c r="S40" i="126"/>
  <c r="Y48" i="102"/>
  <c r="X48" i="99"/>
  <c r="W48" i="99"/>
  <c r="Y48" i="104"/>
  <c r="X47" i="99"/>
  <c r="W47" i="99"/>
  <c r="Y47" i="104"/>
  <c r="P51" i="85"/>
  <c r="P33" i="80"/>
  <c r="P42" i="77"/>
  <c r="P21" i="78"/>
  <c r="P23" i="76"/>
  <c r="Y26" i="99"/>
  <c r="Y47" i="102"/>
  <c r="P53" i="79"/>
  <c r="P38" i="79"/>
  <c r="P37" i="75"/>
  <c r="P24" i="74"/>
  <c r="P66" i="81"/>
  <c r="X49" i="127"/>
  <c r="X66" i="127"/>
  <c r="X26" i="127"/>
  <c r="S28" i="126"/>
  <c r="Y47" i="101"/>
  <c r="Y48" i="101"/>
  <c r="Y33" i="99"/>
  <c r="Y32" i="99"/>
  <c r="Y29" i="99"/>
  <c r="Y19" i="99"/>
  <c r="Y20" i="99"/>
  <c r="Y21" i="99"/>
  <c r="Y14" i="99"/>
  <c r="Y42" i="99"/>
  <c r="P152" i="130"/>
  <c r="P122" i="130"/>
  <c r="P50" i="86"/>
  <c r="P88" i="83"/>
  <c r="P71" i="83"/>
  <c r="Y37" i="99"/>
  <c r="Y48" i="100"/>
  <c r="Y15" i="99"/>
  <c r="Y34" i="99"/>
  <c r="Y41" i="99"/>
  <c r="Y38" i="99"/>
  <c r="Y44" i="99"/>
  <c r="Y27" i="99"/>
  <c r="Y28" i="99"/>
  <c r="Y43" i="99"/>
  <c r="Y22" i="99"/>
  <c r="Y47" i="100"/>
  <c r="Y47" i="99" l="1"/>
  <c r="Y48" i="99"/>
</calcChain>
</file>

<file path=xl/sharedStrings.xml><?xml version="1.0" encoding="utf-8"?>
<sst xmlns="http://schemas.openxmlformats.org/spreadsheetml/2006/main" count="1914" uniqueCount="552">
  <si>
    <t>STUDIEBEWIJZEN SECUNDAIR ONDERWIJS</t>
  </si>
  <si>
    <t>Toelichting studiebewijzen</t>
  </si>
  <si>
    <t>Toelichting</t>
  </si>
  <si>
    <t>Getuigschrift van de eerste graad</t>
  </si>
  <si>
    <t>2de leerjaar A</t>
  </si>
  <si>
    <t>2de leerjaar B</t>
  </si>
  <si>
    <t>Getuigschrift van de tweede graad</t>
  </si>
  <si>
    <t>2de leerjaar van de 2de graad ASO</t>
  </si>
  <si>
    <t>2de leerjaar van de 2de graad KSO</t>
  </si>
  <si>
    <t>2de leerjaar van de 2de graad TSO</t>
  </si>
  <si>
    <t>2de leerjaar van de 2de graad BSO</t>
  </si>
  <si>
    <t>Modulair stelsel BSO</t>
  </si>
  <si>
    <t>Diploma van secundair onderwijs</t>
  </si>
  <si>
    <t>2de leerjaar van de 3de graad ASO</t>
  </si>
  <si>
    <t>2de leerjaar van de 3de graad KSO</t>
  </si>
  <si>
    <t>2de leerjaar van de 3de graad TSO</t>
  </si>
  <si>
    <t>3de leerjaar van de 3de graad BSO</t>
  </si>
  <si>
    <t>Studiegetuigschrift 2de leerjaar van de 3de graad</t>
  </si>
  <si>
    <t>2de leerjaar van de 3de graad BSO</t>
  </si>
  <si>
    <t>Studiegetuigschrift 3de leerjaar van de 3de graad</t>
  </si>
  <si>
    <t>Certificaat Se-n-Se</t>
  </si>
  <si>
    <t>Se-n-Se KSO</t>
  </si>
  <si>
    <t>Se-n-Se TSO</t>
  </si>
  <si>
    <t>Beroeps- en deelkwalificaties (duaal leren)</t>
  </si>
  <si>
    <t>Beroepskwalificaties</t>
  </si>
  <si>
    <t>Deelkwalificaties</t>
  </si>
  <si>
    <t>Indeling naar soort schoolbestuur, per geboortejaar</t>
  </si>
  <si>
    <t>Totaal van alle soorten schoolbesturen</t>
  </si>
  <si>
    <t>Gemeenschapsonderwijs</t>
  </si>
  <si>
    <t>Privaatrechtelijk</t>
  </si>
  <si>
    <t>Provincie</t>
  </si>
  <si>
    <t>Gemeente</t>
  </si>
  <si>
    <t>(Certificaat, Getuigschrift van de 2de graad van het secundair onderwijs, Studiegetuigschrift 2de leerjaar van de 3de graad van het secundair onderwijs, Diploma van secundair onderwijs, Beroeps- en deelkwalificaties (duaal leren))</t>
  </si>
  <si>
    <t>Studiebewijzen naar soort schoolbestuur</t>
  </si>
  <si>
    <t>Studiebewijzen naar geboortejaar</t>
  </si>
  <si>
    <t>BUITENGEWOON SECUNDAIR ONDERWIJS</t>
  </si>
  <si>
    <t>Opleidingsvorm 3 - Studiebewijzen naar soort schoolbestuur</t>
  </si>
  <si>
    <t>Opleidingsvorm 3 - Studiebewijzen naar geboortejaar</t>
  </si>
  <si>
    <t>Opleidingsvorm 4 - Studiebewijzen naar soort schoolbestuur</t>
  </si>
  <si>
    <t>Opleidingsvorm 4 - Studiebewijzen naar geboortejaar</t>
  </si>
  <si>
    <t xml:space="preserve"> </t>
  </si>
  <si>
    <t>SECUNDAIR ONDERWIJS</t>
  </si>
  <si>
    <t xml:space="preserve">2de leerjaar A </t>
  </si>
  <si>
    <t>Gemeenschaps-</t>
  </si>
  <si>
    <t>Totaal</t>
  </si>
  <si>
    <t>onderwijs</t>
  </si>
  <si>
    <t>Studierichtingen</t>
  </si>
  <si>
    <t>Jongens</t>
  </si>
  <si>
    <t>Meisjes</t>
  </si>
  <si>
    <t>Economie en organisatie</t>
  </si>
  <si>
    <t>Freinetpedagogie</t>
  </si>
  <si>
    <t>Klassieke talen (Grieks en Latijn)</t>
  </si>
  <si>
    <t>Kunst en creatie</t>
  </si>
  <si>
    <t>Maatschappij en welzijn</t>
  </si>
  <si>
    <t>Moderne talen en wetenschappen</t>
  </si>
  <si>
    <t>Rudolf Steinerpedagogie</t>
  </si>
  <si>
    <t>Sport</t>
  </si>
  <si>
    <t>Stem-technieken (toepassingsgericht)</t>
  </si>
  <si>
    <t>Stem-wetenschappen (meer conceptueel)</t>
  </si>
  <si>
    <t>Topsport</t>
  </si>
  <si>
    <t>Voeding en horeca</t>
  </si>
  <si>
    <t>Yeshiva</t>
  </si>
  <si>
    <t>Basisopties</t>
  </si>
  <si>
    <t>Economie en organisatie - Kunst en creatie</t>
  </si>
  <si>
    <t>Economie en organisatie - Kunst en creatie - Maatschappij en welzijn</t>
  </si>
  <si>
    <t>Economie en organisatie - Kunst en creatie - Stem-technieken</t>
  </si>
  <si>
    <t>Economie en organisatie - Maatschappij en welzijn</t>
  </si>
  <si>
    <t>Economie en organisatie - Maatschappij en welzijn - Stem-technieken</t>
  </si>
  <si>
    <t>Economie en organisatie - Sport</t>
  </si>
  <si>
    <t>Economie en organisatie - Sport - Stem-technieken</t>
  </si>
  <si>
    <t>Economie en organisatie - Stem-technieken</t>
  </si>
  <si>
    <t>Economie en organisatie - Voeding en horeca</t>
  </si>
  <si>
    <t>Kunst en creatie - Maatschappij en welzijn</t>
  </si>
  <si>
    <t>Kunst en creatie - Stem-technieken</t>
  </si>
  <si>
    <t>Kunst en creatie - Voeding en horeca</t>
  </si>
  <si>
    <t>Maatschappij en welzijn - Sport</t>
  </si>
  <si>
    <t>Maatschappij en welzijn - Stem-technieken</t>
  </si>
  <si>
    <t>Maatschappij en welzijn - Voeding en horeca</t>
  </si>
  <si>
    <t>Opstroomoptie</t>
  </si>
  <si>
    <t>Opstroomoptie - Stem-technieken</t>
  </si>
  <si>
    <t>Sport - Stem-technieken</t>
  </si>
  <si>
    <t>Sport - Voeding en horeca</t>
  </si>
  <si>
    <t>Stem-technieken</t>
  </si>
  <si>
    <t>Stem-technieken - Voeding en horeca</t>
  </si>
  <si>
    <t>2de leerjaar van de 2de graad</t>
  </si>
  <si>
    <t>ALGEMEEN SECUNDAIR ONDERWIJS</t>
  </si>
  <si>
    <t>Economie</t>
  </si>
  <si>
    <t>Grieks</t>
  </si>
  <si>
    <t>Grieks-Latijn</t>
  </si>
  <si>
    <t>Humane wetenschappen</t>
  </si>
  <si>
    <t>Latijn</t>
  </si>
  <si>
    <t>Sportwetenschappen</t>
  </si>
  <si>
    <t>Wetenschappen</t>
  </si>
  <si>
    <t>Wetenschappen-topsport</t>
  </si>
  <si>
    <t>KUNSTSECUNDAIR ONDERWIJS</t>
  </si>
  <si>
    <t>Artistieke opleiding</t>
  </si>
  <si>
    <t>Audiovisuele vorming</t>
  </si>
  <si>
    <t>Ballet</t>
  </si>
  <si>
    <t>Beeldende en architecturale kunsten</t>
  </si>
  <si>
    <t>Beeldende en architecturale vorming</t>
  </si>
  <si>
    <t>Dans</t>
  </si>
  <si>
    <t>Muziek</t>
  </si>
  <si>
    <t>Woordkunst-drama</t>
  </si>
  <si>
    <t>TECHNISCH SECUNDAIR ONDERWIJS</t>
  </si>
  <si>
    <t>Bio-esthetiek</t>
  </si>
  <si>
    <t>Biotechnische wetenschappen</t>
  </si>
  <si>
    <t>Bouw- en houtkunde</t>
  </si>
  <si>
    <t>Bouwtechnieken</t>
  </si>
  <si>
    <t>Brood en banket</t>
  </si>
  <si>
    <t>Creatie en mode</t>
  </si>
  <si>
    <t>Elektriciteit-elektronica</t>
  </si>
  <si>
    <t>Elektromechanica</t>
  </si>
  <si>
    <t>Elektrotechnieken</t>
  </si>
  <si>
    <t>Fotografie</t>
  </si>
  <si>
    <t>Grafische communicatie</t>
  </si>
  <si>
    <t>Grafische media</t>
  </si>
  <si>
    <t>Handel</t>
  </si>
  <si>
    <t>Handel-talen</t>
  </si>
  <si>
    <t>Hotel</t>
  </si>
  <si>
    <t>Houttechnieken</t>
  </si>
  <si>
    <t>Industriële wetenschappen</t>
  </si>
  <si>
    <t>Lichamelijke opvoeding en sport</t>
  </si>
  <si>
    <t>Maritieme technieken Dek</t>
  </si>
  <si>
    <t>Maritieme technieken Motoren</t>
  </si>
  <si>
    <t>Mechanische technieken</t>
  </si>
  <si>
    <t>Plant-, dier- en milieutechnieken</t>
  </si>
  <si>
    <t>Slagerij en vleeswaren</t>
  </si>
  <si>
    <t>Sociale en technische wetenschappen</t>
  </si>
  <si>
    <t>Techniek-wetenschappen</t>
  </si>
  <si>
    <t>Textiel- en designtechnieken</t>
  </si>
  <si>
    <t>Textieltechnieken</t>
  </si>
  <si>
    <t>Toerisme</t>
  </si>
  <si>
    <t>Voedingstechnieken</t>
  </si>
  <si>
    <t>Basismechanica</t>
  </si>
  <si>
    <t>Bouw</t>
  </si>
  <si>
    <t>Brood- en banketbakkerij</t>
  </si>
  <si>
    <t>Drukken en voorbereiden</t>
  </si>
  <si>
    <t>Duurzaam wonen</t>
  </si>
  <si>
    <t>Elektrische installaties</t>
  </si>
  <si>
    <t>Goud en juwelen</t>
  </si>
  <si>
    <t>Haarzorg</t>
  </si>
  <si>
    <t>Hippisch assistent duaal</t>
  </si>
  <si>
    <t>Hout</t>
  </si>
  <si>
    <t>Kantoor</t>
  </si>
  <si>
    <t>Maritieme vorming</t>
  </si>
  <si>
    <t>Moderealisatie en -presentatie</t>
  </si>
  <si>
    <t>Paardrijden en -verzorgen</t>
  </si>
  <si>
    <t>Plant, dier en milieu</t>
  </si>
  <si>
    <t>Publiciteit en etalage</t>
  </si>
  <si>
    <t>Restaurant en keuken</t>
  </si>
  <si>
    <t>Rijn- en binnenvaart</t>
  </si>
  <si>
    <t>Schilderwerk en decoratie</t>
  </si>
  <si>
    <t>Slagerij en vleeswarenbereiding</t>
  </si>
  <si>
    <t>Textiel</t>
  </si>
  <si>
    <t>Topsport-sportinitiatie</t>
  </si>
  <si>
    <t>Verkoop</t>
  </si>
  <si>
    <t>Verzorging-voeding</t>
  </si>
  <si>
    <t>modulair stelsel</t>
  </si>
  <si>
    <t>Opleidingen</t>
  </si>
  <si>
    <t>Lasser monteerder MIG/MAG</t>
  </si>
  <si>
    <t>Plaatwerker</t>
  </si>
  <si>
    <t>Residentieel elektrotechnisch installateur</t>
  </si>
  <si>
    <t>Spuiter</t>
  </si>
  <si>
    <t>Verzorgende</t>
  </si>
  <si>
    <t>2de leerjaar van de 3de graad</t>
  </si>
  <si>
    <t>Economie-moderne talen</t>
  </si>
  <si>
    <t>Economie-wetenschappen</t>
  </si>
  <si>
    <t>Economie-wiskunde</t>
  </si>
  <si>
    <t>Grieks-moderne talen</t>
  </si>
  <si>
    <t>Grieks-wetenschappen</t>
  </si>
  <si>
    <t>Grieks-wiskunde</t>
  </si>
  <si>
    <t>Latijn-moderne talen</t>
  </si>
  <si>
    <t>Latijn-wetenschappen</t>
  </si>
  <si>
    <t>Latijn-wiskunde</t>
  </si>
  <si>
    <t>Moderne talen-topsport</t>
  </si>
  <si>
    <t>Moderne talen-wetenschappen</t>
  </si>
  <si>
    <t>Moderne talen-wiskunde</t>
  </si>
  <si>
    <t>Wetenschappen-wiskunde</t>
  </si>
  <si>
    <t>Wiskunde-topsport</t>
  </si>
  <si>
    <t>Architecturale en binnenhuiskunst</t>
  </si>
  <si>
    <t>Architecturale vorming</t>
  </si>
  <si>
    <t>Beeldende vorming</t>
  </si>
  <si>
    <t>Industriële kunst</t>
  </si>
  <si>
    <t>Toegepaste beeldende kunst</t>
  </si>
  <si>
    <t>Vrije beeldende kunst</t>
  </si>
  <si>
    <t>Autotechnieken</t>
  </si>
  <si>
    <t>Boekhouden-informatica</t>
  </si>
  <si>
    <t>Chemie</t>
  </si>
  <si>
    <t>Dier- en landbouwtechnische wetenschappen</t>
  </si>
  <si>
    <t>Elektrische installatietechnieken</t>
  </si>
  <si>
    <t>Elektromechanische technieken duaal</t>
  </si>
  <si>
    <t>Elektronische installatietechnieken</t>
  </si>
  <si>
    <t>Elektrotechnieken duaal</t>
  </si>
  <si>
    <t>Farmaceutisch-technisch assistent</t>
  </si>
  <si>
    <t>Gezondheids- en welzijnswetenschappen</t>
  </si>
  <si>
    <t>Hospitality</t>
  </si>
  <si>
    <t>Industriële ICT</t>
  </si>
  <si>
    <t>Informaticabeheer</t>
  </si>
  <si>
    <t>Jeugd- en gehandicaptenzorg</t>
  </si>
  <si>
    <t>Koel- en warmtechnieken</t>
  </si>
  <si>
    <t>Mechanische vormgevingstechnieken</t>
  </si>
  <si>
    <t>Mechanische vormgevingstechnieken duaal</t>
  </si>
  <si>
    <t>Multimedia</t>
  </si>
  <si>
    <t>Natuur- en groentechnische wetenschappen</t>
  </si>
  <si>
    <t>Onthaal en public relations</t>
  </si>
  <si>
    <t>Optiektechnieken</t>
  </si>
  <si>
    <t>Orthopedietechnieken</t>
  </si>
  <si>
    <t>Planttechnische wetenschappen</t>
  </si>
  <si>
    <t>Podiumtechnieken</t>
  </si>
  <si>
    <t>Printmedia</t>
  </si>
  <si>
    <t>Schoonheidsverzorging</t>
  </si>
  <si>
    <t>Secretariaat-talen</t>
  </si>
  <si>
    <t>Tandtechnieken</t>
  </si>
  <si>
    <t>Vliegtuigtechnieken</t>
  </si>
  <si>
    <t>Studiegetuigschrift van het 2de leerjaar van de 3de graad</t>
  </si>
  <si>
    <t>Afwerking bouw duaal</t>
  </si>
  <si>
    <t>Auto</t>
  </si>
  <si>
    <t>Binnenvaart en beperkte kustvaart duaal</t>
  </si>
  <si>
    <t>Bouwplaatsmachinist</t>
  </si>
  <si>
    <t>Brood- en banketbakkerij duaal</t>
  </si>
  <si>
    <t>Brood- en banketbakkerij en confiserie</t>
  </si>
  <si>
    <t>Carrosserie</t>
  </si>
  <si>
    <t>Centrale verwarming en sanitaire installaties</t>
  </si>
  <si>
    <t>Diamantbewerking</t>
  </si>
  <si>
    <t>Dier en milieu duaal</t>
  </si>
  <si>
    <t>Dierenzorg</t>
  </si>
  <si>
    <t>Drukken en afwerken</t>
  </si>
  <si>
    <t>Drukvoorbereiding</t>
  </si>
  <si>
    <t>Elektrische installaties duaal</t>
  </si>
  <si>
    <t>Etalage en standendecoratie</t>
  </si>
  <si>
    <t>Groenaanleg en -beheer duaal</t>
  </si>
  <si>
    <t>Groendecoratie</t>
  </si>
  <si>
    <t>Groendecoratie duaal</t>
  </si>
  <si>
    <t>Grootkeuken</t>
  </si>
  <si>
    <t>Haarverzorging duaal</t>
  </si>
  <si>
    <t>Houtbewerking</t>
  </si>
  <si>
    <t>Koelinstallaties</t>
  </si>
  <si>
    <t>Landbouw</t>
  </si>
  <si>
    <t>Lassen-constructie</t>
  </si>
  <si>
    <t>Lassen-constructie duaal</t>
  </si>
  <si>
    <t>Logistiek duaal</t>
  </si>
  <si>
    <t>Mechanisch onderhoud</t>
  </si>
  <si>
    <t>Moderealisatie en -verkoop</t>
  </si>
  <si>
    <t>Muziekinstrumentenbouw</t>
  </si>
  <si>
    <t>Onderhoudsmechanica auto duaal</t>
  </si>
  <si>
    <t>Onthaal en recreatie</t>
  </si>
  <si>
    <t>Organisatiehulp</t>
  </si>
  <si>
    <t>Plant en milieu duaal</t>
  </si>
  <si>
    <t>Preventief onderhoud machines en installaties duaal</t>
  </si>
  <si>
    <t>Publiciteitsgrafiek</t>
  </si>
  <si>
    <t>Ruwbouw</t>
  </si>
  <si>
    <t>Ruwbouw duaal</t>
  </si>
  <si>
    <t>Ruwbouwafwerking</t>
  </si>
  <si>
    <t>Sanitaire en verwarmingsinstallaties duaal</t>
  </si>
  <si>
    <t>Slagerij en verkoopsklare gerechten</t>
  </si>
  <si>
    <t>Tuinbouw en groenvoorziening</t>
  </si>
  <si>
    <t>Tweewielers en lichte verbrandingsmotoren</t>
  </si>
  <si>
    <t>Uurwerkmaken</t>
  </si>
  <si>
    <t>Verzorging</t>
  </si>
  <si>
    <t>Vrachtwagenchauffeur</t>
  </si>
  <si>
    <t>Werktuigmachines</t>
  </si>
  <si>
    <t>Industrieel elektrotechnisch installateur</t>
  </si>
  <si>
    <t>Koetswerkhersteller</t>
  </si>
  <si>
    <t>TIG-lasser</t>
  </si>
  <si>
    <t>Grafische vormgeving</t>
  </si>
  <si>
    <t>Agro- en groenbeheer</t>
  </si>
  <si>
    <t>Agro- en groenmechanisatie</t>
  </si>
  <si>
    <t>Animatie in de ouderenzorg</t>
  </si>
  <si>
    <t>Apotheekassistent</t>
  </si>
  <si>
    <t>Automotive</t>
  </si>
  <si>
    <t>Bouw constructie- en planningstechnieken</t>
  </si>
  <si>
    <t>Chemische procestechnieken</t>
  </si>
  <si>
    <t>Computergestuurde mechanische produktietechnieken</t>
  </si>
  <si>
    <t>Contactologie-optometrie</t>
  </si>
  <si>
    <t>Creatie en patroonontwerpen</t>
  </si>
  <si>
    <t>Dentaaltechnieken en supra-structuren</t>
  </si>
  <si>
    <t>Esthetische lichaamsverzorging</t>
  </si>
  <si>
    <t>Gestandaardiseerde en geprogrammeerde druktechnieken</t>
  </si>
  <si>
    <t>Grime</t>
  </si>
  <si>
    <t>Haventechnieken</t>
  </si>
  <si>
    <t>Hotelbeheer</t>
  </si>
  <si>
    <t>Hout constructie- en planningstechnieken</t>
  </si>
  <si>
    <t>Industriële computertechnieken</t>
  </si>
  <si>
    <t>Industriële koeltechnieken</t>
  </si>
  <si>
    <t>Industriële onderhoudstechnieken</t>
  </si>
  <si>
    <t>Industriële warmtetechnieken</t>
  </si>
  <si>
    <t>Integrale veiligheid</t>
  </si>
  <si>
    <t>Interactieve multimediatechnieken</t>
  </si>
  <si>
    <t>Internaatswerking</t>
  </si>
  <si>
    <t>Internationaal transport en goederenverzending</t>
  </si>
  <si>
    <t>Leefgroepenwerking</t>
  </si>
  <si>
    <t>Mechanica constructie- en planningstechnieken</t>
  </si>
  <si>
    <t>Medico-sociale administratie</t>
  </si>
  <si>
    <t>Productie- en procestechnologie</t>
  </si>
  <si>
    <t>Regeltechnieken</t>
  </si>
  <si>
    <t>Sportclub- en fitnessbegeleider</t>
  </si>
  <si>
    <t>Stuur- en beveiligingstechnieken</t>
  </si>
  <si>
    <t>Tandartsassistentie</t>
  </si>
  <si>
    <t>Tekst- en beeldintegratietechnieken</t>
  </si>
  <si>
    <t>Toegepaste autotechnieken</t>
  </si>
  <si>
    <t>Toerisme en recreatie</t>
  </si>
  <si>
    <t>Vliegtuigtechnicus</t>
  </si>
  <si>
    <t>Studiegetuigschrift van het 3de leerjaar van de 3de graad (1)</t>
  </si>
  <si>
    <t>Auto-elektriciteit</t>
  </si>
  <si>
    <t>Banketaannemer-traiteur</t>
  </si>
  <si>
    <t>Banketbakkerij-chocoladebewerking</t>
  </si>
  <si>
    <t>Bedrijfsgrafiek</t>
  </si>
  <si>
    <t>Bijzondere schrijnwerkconstructies</t>
  </si>
  <si>
    <t>Bloemsierkunst</t>
  </si>
  <si>
    <t>Bosbouw en bosbeheer</t>
  </si>
  <si>
    <t>Carrosserie- en spuitwerk</t>
  </si>
  <si>
    <t>Dakwerken</t>
  </si>
  <si>
    <t>Decoratie en restauratie schilderwerk</t>
  </si>
  <si>
    <t>Dieetbakkerij</t>
  </si>
  <si>
    <t>Elektrotechnicus duaal</t>
  </si>
  <si>
    <t>Fotolassen</t>
  </si>
  <si>
    <t>Gemeenschapsrestauratie</t>
  </si>
  <si>
    <t>Gespecialiseerde dierenverzorging</t>
  </si>
  <si>
    <t>Grafische opmaaksystemen</t>
  </si>
  <si>
    <t>Haarstilist</t>
  </si>
  <si>
    <t>Hotelonthaal</t>
  </si>
  <si>
    <t>Installateur nutsvoorzieningen duaal</t>
  </si>
  <si>
    <t>Interieurinrichting</t>
  </si>
  <si>
    <t>Juwelencreatie</t>
  </si>
  <si>
    <t>Kantooradministratie en gegevensbeheer</t>
  </si>
  <si>
    <t>Kapper-stylist duaal</t>
  </si>
  <si>
    <t>Kinderbegeleider duaal</t>
  </si>
  <si>
    <t>Kinderzorg</t>
  </si>
  <si>
    <t>Koeltechnische installaties</t>
  </si>
  <si>
    <t>Logistiek</t>
  </si>
  <si>
    <t>Meerkleurendruk-drukwerkveredeling</t>
  </si>
  <si>
    <t>Modespecialisatie en trendstudie</t>
  </si>
  <si>
    <t>Operator digitaal drukken in de printmedia/papier- en kartonverwerking duaal</t>
  </si>
  <si>
    <t>Organisatie-assistentie</t>
  </si>
  <si>
    <t>Pijpfitten-lassen-monteren</t>
  </si>
  <si>
    <t>Publiciteit en illustratie</t>
  </si>
  <si>
    <t>Renovatie bouw</t>
  </si>
  <si>
    <t>Restaurantbedrijf en drankenkennis</t>
  </si>
  <si>
    <t>Restauratie van meubelen</t>
  </si>
  <si>
    <t>Schrijnwerker houtbouw duaal</t>
  </si>
  <si>
    <t>Specialiteitenrestaurant</t>
  </si>
  <si>
    <t>Thuis- en bejaardenzorg/zorgkundige</t>
  </si>
  <si>
    <t>Tuinaanleg en -onderhoud</t>
  </si>
  <si>
    <t>Uurwerkherstelling</t>
  </si>
  <si>
    <t>Veiligheidsberoepen</t>
  </si>
  <si>
    <t>Verwarmingsinstallaties</t>
  </si>
  <si>
    <t>Verzorgende/Zorgkundige duaal</t>
  </si>
  <si>
    <t>Wegenbouwmachines</t>
  </si>
  <si>
    <t>Wereldgastronomie</t>
  </si>
  <si>
    <t>Winkelbeheer en etalage</t>
  </si>
  <si>
    <t>Zeefdruk</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</si>
  <si>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</si>
  <si>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Begeleider in de kinderopvang</t>
  </si>
  <si>
    <t>Diploma van secundair onderwijs (1)</t>
  </si>
  <si>
    <t>3de leerjaar van de 3de graad</t>
  </si>
  <si>
    <t>Bedrijfsvoertuigen</t>
  </si>
  <si>
    <t>Bijzonder transport</t>
  </si>
  <si>
    <t>Bio-ecologische bouwafwerking</t>
  </si>
  <si>
    <t>Bouw historische muziekinstrumenten</t>
  </si>
  <si>
    <t>Chocolatier duaal</t>
  </si>
  <si>
    <t>Commercieel assistent duaal</t>
  </si>
  <si>
    <t>Computergestuurde werktuigmachines</t>
  </si>
  <si>
    <t>Dakwerker duaal</t>
  </si>
  <si>
    <t>Decor- en standenbouw</t>
  </si>
  <si>
    <t>Diesel- en LPG-motoren</t>
  </si>
  <si>
    <t>Florist duaal</t>
  </si>
  <si>
    <t>Geautomatiseerde diamantbewerking en kwaliteitsanalyse</t>
  </si>
  <si>
    <t>Gespecialiseerd recreatiemedewerker</t>
  </si>
  <si>
    <t>Grootkeukenkok duaal</t>
  </si>
  <si>
    <t>Hotelreceptionist duaal</t>
  </si>
  <si>
    <t>Industrieel onderhoud</t>
  </si>
  <si>
    <t>Industriële elektriciteit</t>
  </si>
  <si>
    <t>Industriële houtbewerking</t>
  </si>
  <si>
    <t>Installateur gebouwenautomatisering duaal</t>
  </si>
  <si>
    <t>Instellen van textielmachines</t>
  </si>
  <si>
    <t>Interieurbouwer duaal</t>
  </si>
  <si>
    <t>Land- en tuinbouwmechanisatie</t>
  </si>
  <si>
    <t>Lasser-monteerder duaal</t>
  </si>
  <si>
    <t>Logistiek assistent magazijn duaal</t>
  </si>
  <si>
    <t>Manegehouder-rijmeester</t>
  </si>
  <si>
    <t>Matrijzenbouw</t>
  </si>
  <si>
    <t>Mecanicien tuin-, park- en bosmachines duaal</t>
  </si>
  <si>
    <t>Mecanicien voor onderhoud en herstel van motorfietsen</t>
  </si>
  <si>
    <t>Mechanische en hydraulische kranen</t>
  </si>
  <si>
    <t>Meubelgarneren</t>
  </si>
  <si>
    <t>Mode-verkoop</t>
  </si>
  <si>
    <t>Naamloos leerjaar</t>
  </si>
  <si>
    <t>Omsteller verspaning en monteerder-afregelaar duaal</t>
  </si>
  <si>
    <t>Onderhoudsmecanicien zware bedrijfsvoertuigen duaal</t>
  </si>
  <si>
    <t>Onderhoudsmecanicien zware bedrijfsvoertuigen land- en tuinbouw duaal</t>
  </si>
  <si>
    <t>Operator CNC-gestuurde houtbewerkingsmachines duaal</t>
  </si>
  <si>
    <t>Polyvalent mecanicien personenwagens en lichte bedrijfsvoertuigen duaal</t>
  </si>
  <si>
    <t>Restauratie bouw</t>
  </si>
  <si>
    <t>Restauratie muziekinstrumenten</t>
  </si>
  <si>
    <t>Scheeps- en havenwerk</t>
  </si>
  <si>
    <t>Slagerij-fijnkosttraiteur</t>
  </si>
  <si>
    <t>Spuiter carrosserie duaal</t>
  </si>
  <si>
    <t>Stijl- en designmeubelen</t>
  </si>
  <si>
    <t>Technicus installatietechnieken duaal</t>
  </si>
  <si>
    <t>Topsport-sportbegeleider</t>
  </si>
  <si>
    <t>Tuinaanlegger-groenbeheerder duaal</t>
  </si>
  <si>
    <t>Tuinbouwproductie</t>
  </si>
  <si>
    <t>Veehouderij en landbouwteelten</t>
  </si>
  <si>
    <t>Verkoop en vertegenwoordiging</t>
  </si>
  <si>
    <t>Vloerder-tegelzetter duaal</t>
  </si>
  <si>
    <t>BMBE-lasser</t>
  </si>
  <si>
    <t>Koetswerkhersteller specialiteit cartuning en lettering</t>
  </si>
  <si>
    <t>Lasser monteerder</t>
  </si>
  <si>
    <t>Technicus personen- en lichte bedrijfswagens specialiteit LPG</t>
  </si>
  <si>
    <t>Beroepskwalificaties (duaal leren)</t>
  </si>
  <si>
    <t>2de en 3de graad</t>
  </si>
  <si>
    <t>TSO - 3de graad</t>
  </si>
  <si>
    <t>Tweede leerjaar</t>
  </si>
  <si>
    <t>Se-n-Se</t>
  </si>
  <si>
    <t>Chemische procestechnieken duaal</t>
  </si>
  <si>
    <t>Tandartsassistent duaal</t>
  </si>
  <si>
    <t>Technicus hernieuwbare energietechnieken duaal</t>
  </si>
  <si>
    <t>Totaal TSO</t>
  </si>
  <si>
    <t>BSO - 3de graad</t>
  </si>
  <si>
    <t>Derde leerjaar</t>
  </si>
  <si>
    <t>Totaal BSO</t>
  </si>
  <si>
    <t>Algemeen totaal</t>
  </si>
  <si>
    <t>Deelkwalificaties (duaal leren)</t>
  </si>
  <si>
    <t xml:space="preserve">(1) Een leerling kan in 1 schooljaar meer dan 1 beroepskwalificatie of deelkwalificatie behalen. In deze tabellen zijn alle uitgereikte beroeps- en deelkwalificaties opgenomen. </t>
  </si>
  <si>
    <t>naar geboortejaar en geslacht</t>
  </si>
  <si>
    <t>ALLE SOORTEN SCHOOLBESTUREN</t>
  </si>
  <si>
    <t>J</t>
  </si>
  <si>
    <t>M</t>
  </si>
  <si>
    <t>T</t>
  </si>
  <si>
    <t>Eerste graad :</t>
  </si>
  <si>
    <t>Tweede graad :</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</si>
  <si>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</si>
  <si>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</si>
  <si>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</si>
  <si>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</si>
  <si>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</si>
  <si>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</si>
  <si>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naamloos leerjaar)</t>
  </si>
  <si>
    <t>Certificaat Se-n-Se KSO</t>
  </si>
  <si>
    <t>Certificaat Se-n-Se TSO</t>
  </si>
  <si>
    <t>Tweede en derde graad modulair stelsel</t>
  </si>
  <si>
    <t>Getuigschrift van de tweede graad BSO</t>
  </si>
  <si>
    <t xml:space="preserve">Studiegetuigschrift 3de leerjaar van de 3de graad BSO </t>
  </si>
  <si>
    <t>Diploma van secundair onderwijs BSO</t>
  </si>
  <si>
    <t>Beroeps- en deelkwalificaties (duaal leren) (2)</t>
  </si>
  <si>
    <t>GEMEENSCHAPSONDERWIJS</t>
  </si>
  <si>
    <t>Aantal leerlingen geboren in</t>
  </si>
  <si>
    <t>PRIVAATRECHTELIJK</t>
  </si>
  <si>
    <t>PROVINCIE</t>
  </si>
  <si>
    <t>GEMEENTE</t>
  </si>
  <si>
    <t>Certificaat</t>
  </si>
  <si>
    <t>Getuigschrift van de tweede graad van het secundair onderwijs</t>
  </si>
  <si>
    <t>Studiegetuigschrift 2de leerjaar van de 3de graad van het SO</t>
  </si>
  <si>
    <t xml:space="preserve">Diploma van secundair onderwijs </t>
  </si>
  <si>
    <t>OPLEIDINGSVORM 3 - BuSO BUITENGEWOON BEROEPSONDERWIJS</t>
  </si>
  <si>
    <t>Getuigschrift van de opleiding (1)</t>
  </si>
  <si>
    <t>Vlaamse</t>
  </si>
  <si>
    <t>Gemeenschapscommissie</t>
  </si>
  <si>
    <t>Kwalificatiefase</t>
  </si>
  <si>
    <t>Integratiefase</t>
  </si>
  <si>
    <t xml:space="preserve">(1) Uitgereikt na de kwalificatiefase of de integratiefase (ABO) in opleidingsvorm 3. Getuigschriften van verworven competenties zijn niet opgenomen in deze tabel.  </t>
  </si>
  <si>
    <t>Certificaat (2)</t>
  </si>
  <si>
    <t xml:space="preserve">(2) In deze tabel werden enkel de certificaten opgenomen uitgereikt op het einde van de kwalificatiefase of de integratiefase (ABO) in opleidingsvorm 3 modulair stelsel. </t>
  </si>
  <si>
    <t xml:space="preserve">Certificaat en getuigschrift van de opleiding zijn gelijkwaardige studiebewijzen.  </t>
  </si>
  <si>
    <t>Getuigschrift van alternerende beroepsopleiding (3)</t>
  </si>
  <si>
    <t xml:space="preserve">(3) Uitgereikt na de integratiefase (ABO) in opleidingsvorm 3. Getuigschriften van verworven competenties zijn niet opgenomen in deze tabel.  </t>
  </si>
  <si>
    <t>Een leerling kan in 1 schooljaar tegelijkertijd een getuigschrift van de opleiding en een getuigschrift van alternerende beroepsopleiding behalen.</t>
  </si>
  <si>
    <t>Beroepskwalificatie (duaal leren) (4)</t>
  </si>
  <si>
    <t xml:space="preserve">(4) Een leerling kan in 1 schooljaar meer dan 1 beroepskwalificatie behalen. In deze tabellen zijn alle uitgereikte beroepskwalificaties opgenomen. </t>
  </si>
  <si>
    <t xml:space="preserve">   Gemeenschapsonderwijs</t>
  </si>
  <si>
    <t xml:space="preserve">   Privaatrechtelijk</t>
  </si>
  <si>
    <t xml:space="preserve">   Provincie</t>
  </si>
  <si>
    <t xml:space="preserve">   Gemeente</t>
  </si>
  <si>
    <t xml:space="preserve">   Vl. Gemeenschapscomm.</t>
  </si>
  <si>
    <t>OPLEIDINGSVORM 4 - BuSO SECUNDAIR ONDERWIJS</t>
  </si>
  <si>
    <t>Diploma van secundair onderwijs BSO (1)</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</si>
  <si>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</si>
  <si>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 xml:space="preserve">(2) Als een leerling in het duaal leren slaagt voor het geheel van de onderwijsdoelen van de opleiding zoals vermeld in het standaardtraject, kan hij een getuigschrift, studiegetuigschrift of een diploma behalen. In deze tabel zijn deze uitgereikte studiebewijzen opgenomen bij de cijfers van de 2de en 3de graad.   Als de leerling geen onderwijskwalificatie behaalt, kan hij onder bepaalde voorwaarden een beroeps- of deelkwalificatie behalen (zie toelichting vooraan deze werkmap). Een leerling kan in 1 schooljaar meer dan 1 beroepskwalificatie of deelkwalificatie behalen. In deze tabellen zijn alle uitgereikte beroeps- en deelkwalificaties opgenomen. </t>
  </si>
  <si>
    <t>Om dubbeltellingen te vermijden werden de leerlingen van het type 5 niet opgenomen in deze tabel (zie toelichting).</t>
  </si>
  <si>
    <t>Studiebewijzen uitgereikt in het schooljaar 2021-2022</t>
  </si>
  <si>
    <t>uitgereikt in het schooljaar 2021-2022</t>
  </si>
  <si>
    <t>22dsec01</t>
  </si>
  <si>
    <t>22dsec02</t>
  </si>
  <si>
    <t>22dsec03</t>
  </si>
  <si>
    <t>22dsec04</t>
  </si>
  <si>
    <t>22dsec05</t>
  </si>
  <si>
    <t>22dsec06</t>
  </si>
  <si>
    <t>22dsec07</t>
  </si>
  <si>
    <t>22dsec08</t>
  </si>
  <si>
    <t>22dsec09</t>
  </si>
  <si>
    <t>22dsec14</t>
  </si>
  <si>
    <t>22dsec10</t>
  </si>
  <si>
    <t>22dsec13</t>
  </si>
  <si>
    <t>22dsec11</t>
  </si>
  <si>
    <t>22dsec12</t>
  </si>
  <si>
    <t>22dsec15</t>
  </si>
  <si>
    <t>22dsec16</t>
  </si>
  <si>
    <t>22dsec17</t>
  </si>
  <si>
    <t>22dsec18</t>
  </si>
  <si>
    <t>22dsec19</t>
  </si>
  <si>
    <t>22dsec20</t>
  </si>
  <si>
    <t>22dsec21</t>
  </si>
  <si>
    <t>22dsec22</t>
  </si>
  <si>
    <t>22dsec23</t>
  </si>
  <si>
    <t>22dsec24</t>
  </si>
  <si>
    <t>22dsec25</t>
  </si>
  <si>
    <t>22dsec26</t>
  </si>
  <si>
    <t>Autotechnieken duaal</t>
  </si>
  <si>
    <t>Textielproduktietechnieken</t>
  </si>
  <si>
    <t>Decoratie en schilderwerken duaal</t>
  </si>
  <si>
    <t>Moderealisatie duaal</t>
  </si>
  <si>
    <t>Industriële vormgeving</t>
  </si>
  <si>
    <t>Butler-Intendant</t>
  </si>
  <si>
    <t>Rotatiedruktechnieken</t>
  </si>
  <si>
    <t>Animator duaal</t>
  </si>
  <si>
    <t>Daktimmerman duaal</t>
  </si>
  <si>
    <t>Host duaal</t>
  </si>
  <si>
    <t>IJzervlechter en bekister-betonneerder duaal</t>
  </si>
  <si>
    <t>Natuurbeheerder duaal</t>
  </si>
  <si>
    <t>Pijpfitter-fabriceur duaal</t>
  </si>
  <si>
    <t>Productiemedewerker dier duaal</t>
  </si>
  <si>
    <t>Productiemedewerker plant duaal</t>
  </si>
  <si>
    <t>Rotatiedrukker duaal (specialisatiejaar BSO)</t>
  </si>
  <si>
    <t>Stuurman binnenscheepvaart duaal</t>
  </si>
  <si>
    <t>Technicus koelinstallaties duaal</t>
  </si>
  <si>
    <t>Binnenschrijnwerker</t>
  </si>
  <si>
    <t>Installateur domotica</t>
  </si>
  <si>
    <t>MIG/MAG-lasser</t>
  </si>
  <si>
    <t>Restaurant en keuken duaal</t>
  </si>
  <si>
    <t>Assistent (inter)nationaal goederenvervoer duaal</t>
  </si>
  <si>
    <t>Beveiligingstechnicus duaal</t>
  </si>
  <si>
    <t>Fitnessbegeleider duaal</t>
  </si>
  <si>
    <t>Eerste leerjaar</t>
  </si>
  <si>
    <t>BSO - Derde graad</t>
  </si>
  <si>
    <t xml:space="preserve">(1) De cijfers voor voltijds gewoon secundair onderwijs zijn deze zonder de studiebewijzen behaald in duaal leren aangeboden in CDO en Syntra-campussen. </t>
  </si>
  <si>
    <t xml:space="preserve">(2) De cijfers voor voltijds gewoon secundair onderwijs zijn deze zonder de studiebewijzen behaald in duaal leren aangeboden in CDO en Syntra-campussen. </t>
  </si>
  <si>
    <t>(1) Deze tabel bevat de studiebewijzen behaald in het deeltijds beroepssecundair onderwijs en duaal leren aangeboden in CDO.</t>
  </si>
  <si>
    <t xml:space="preserve">(1) De cijfers voor voltijds gewoon secundair onderwijs zijn in de hierna volgende tabellen deze zonder de studiebewijzen behaald in duaal leren aangeboden in CDO en Syntra-campussen. </t>
  </si>
  <si>
    <t>VOLTIJDS GEWOON SECUNDAIR ONDERWIJS (1)</t>
  </si>
  <si>
    <t>DEELTIJDS BEROEPSSECUNDAIR ONDERWIJS EN DUAAL LEREN AANGEBODEN IN CDO</t>
  </si>
  <si>
    <t>BEROEPSSECUNDAIR ONDERWIJS (1)</t>
  </si>
  <si>
    <t>BEROEPSSECUNDAIR ONDERWIJS (2)</t>
  </si>
  <si>
    <t>Deelkwalificaties (duaal leren) (1) (2)</t>
  </si>
  <si>
    <t>Beroepskwalificaties (duaal leren) (1) (2)</t>
  </si>
  <si>
    <t>(2)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</si>
  <si>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 xml:space="preserve">(3) Als een leerling in het duaal leren slaagt voor het geheel van de onderwijsdoelen van de opleiding zoals vermeld in het standaardtraject, kan hij een getuigschrift, studiegetuigschrift of een diploma behalen. In deze tabel zijn deze uitgereikte studiebewijzen opgenomen bij de cijfers van de 2de en 3de graad.  Als de leerling geen onderwijskwalificatie behaalt, kan hij onder bepaalde voorwaarden een beroeps- of deelkwalificatie behalen (zie toelichting vooraan deze werkmap). Een leerling kan in 1 schooljaar meer dan 1 beroepskwalificatie of deelkwalificatie behalen. In deze tabellen zijn alle uitgereikte beroeps- en deelkwalificaties opgenomen. </t>
  </si>
  <si>
    <t>SECUNDAIR ONDERWIJS (1)</t>
  </si>
  <si>
    <t>Studiegetuigschrift 3de leerjaar van de 3de graad BSO (2)</t>
  </si>
  <si>
    <t>Diploma van secundair onderwijs BSO (na specialisatiejaar) (2)</t>
  </si>
  <si>
    <t>Beroeps- en deelkwalificaties (duaal leren) (3)</t>
  </si>
  <si>
    <t>(2) In het DBSO kunnen jongeren een certificaat behalen, maar ook een aantal studiebewijzen die gelijkwaardig zijn met de studiebekrachtiging die wordt uitgereikt in het voltijds secundair onderwijs.  
Een leerling kan in 1 schooljaar tegelijkertijd een certificaat en een ander studiebewijs (getuigschrift, studiegetuigschrift of diploma) behalen.</t>
  </si>
  <si>
    <t xml:space="preserve">(3) Als een leerling in het duaal leren slaagt voor het geheel van de onderwijsdoelen van de opleiding zoals vermeld in het standaardtraject, kan hij een getuigschrift, studiegetuigschrift of een diploma behalen. In deze tabel zijn deze uitgereikte studiebewijzen opgenomen bij de cijfers van de getuigschriften, studiegetuigschriften en diploma's.   Als de leerling geen onderwijskwalificatie behaalt, kan hij onder bepaalde voorwaarden een beroeps- of deelkwalificatie behalen (zie toelichting vooraan deze werkmap). Een leerling kan in 1 schooljaar meer dan 1 beroepskwalificatie of deelkwalificatie behalen. In deze tabellen zijn alle uitgereikte beroeps- en deelkwalificaties opgenomen.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</si>
</sst>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quot;-&quot;"/>
    <numFmt numFmtId="165" formatCode="#,##0;\-0;&quot;-&quot;"/>
    <numFmt numFmtId="166" formatCode="0.0"/>
    <numFmt numFmtId="167" formatCode="0.000000"/>
    <numFmt numFmtId="168" formatCode="#,##0.0"/>
    <numFmt numFmtId="169" formatCode="0.0%"/>
    <numFmt numFmtId="170" formatCode="0.000%"/>
    <numFmt numFmtId="171" formatCode="0.0000%"/>
  </numFmts>
  <fonts count="47">
    <font>
      <sz val="8"/>
      <name val="Arial"/>
    </font>
    <font>
      <sz val="8"/>
      <name val="Arial"/>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ont>
    <font>
      <sz val="10"/>
      <name val="Optimum"/>
    </font>
    <font>
      <u/>
      <sz val="8"/>
      <color indexed="12"/>
      <name val="Arial"/>
      <family val="2"/>
    </font>
    <font>
      <b/>
      <sz val="11"/>
      <name val="Arial"/>
      <family val="2"/>
    </font>
    <font>
      <b/>
      <sz val="10"/>
      <name val="Arial"/>
      <family val="2"/>
    </font>
    <font>
      <b/>
      <u/>
      <sz val="10"/>
      <name val="Arial"/>
      <family val="2"/>
    </font>
    <font>
      <sz val="8.5"/>
      <name val="MS Sans Serif"/>
      <family val="2"/>
    </font>
    <font>
      <b/>
      <sz val="8"/>
      <name val="Arial"/>
      <family val="2"/>
    </font>
    <font>
      <sz val="8"/>
      <name val="MS Sans Serif"/>
      <family val="2"/>
    </font>
    <font>
      <sz val="10"/>
      <name val="MS Sans Serif"/>
    </font>
    <font>
      <sz val="8"/>
      <name val="Arial"/>
      <family val="2"/>
    </font>
    <font>
      <b/>
      <i/>
      <sz val="8"/>
      <name val="Arial"/>
      <family val="2"/>
    </font>
    <font>
      <b/>
      <i/>
      <sz val="8"/>
      <color indexed="8"/>
      <name val="Arial Narrow"/>
      <family val="2"/>
    </font>
    <font>
      <b/>
      <sz val="12"/>
      <name val="Arial"/>
      <family val="2"/>
    </font>
    <font>
      <sz val="7"/>
      <color indexed="9"/>
      <name val="Arial"/>
      <family val="2"/>
    </font>
    <font>
      <sz val="9"/>
      <name val="Arial"/>
      <family val="2"/>
    </font>
    <font>
      <b/>
      <u/>
      <sz val="8.5"/>
      <name val="Arial"/>
      <family val="2"/>
    </font>
    <font>
      <sz val="12"/>
      <name val="Arial"/>
      <family val="2"/>
    </font>
    <font>
      <sz val="10"/>
      <color theme="1"/>
      <name val="Tahoma"/>
      <family val="2"/>
    </font>
    <font>
      <b/>
      <sz val="12"/>
      <color rgb="FFFF0000"/>
      <name val="Arial"/>
      <family val="2"/>
    </font>
    <font>
      <b/>
      <sz val="9"/>
      <color rgb="FFFF0000"/>
      <name val="Arial"/>
      <family val="2"/>
    </font>
    <font>
      <sz val="9"/>
      <color rgb="FFFF0000"/>
      <name val="Arial"/>
      <family val="2"/>
    </font>
    <font>
      <b/>
      <sz val="10"/>
      <color rgb="FFFF0000"/>
      <name val="Arial"/>
      <family val="2"/>
    </font>
    <font>
      <sz val="10"/>
      <color rgb="FFFF0000"/>
      <name val="Arial"/>
      <family val="2"/>
    </font>
    <font>
      <sz val="8"/>
      <color rgb="FFFF0000"/>
      <name val="Arial"/>
      <family val="2"/>
    </font>
    <font>
      <b/>
      <sz val="8.5"/>
      <color rgb="FFFF0000"/>
      <name val="Arial"/>
      <family val="2"/>
    </font>
    <font>
      <sz val="8"/>
      <color theme="1"/>
      <name val="Arial"/>
      <family val="2"/>
    </font>
    <font>
      <sz val="8.5"/>
      <color theme="1"/>
      <name val="Arial"/>
      <family val="2"/>
    </font>
    <font>
      <b/>
      <sz val="8.5"/>
      <color theme="1"/>
      <name val="Arial"/>
      <family val="2"/>
    </font>
    <font>
      <b/>
      <sz val="9"/>
      <color theme="1"/>
      <name val="Arial"/>
      <family val="2"/>
    </font>
    <font>
      <sz val="10"/>
      <color theme="1"/>
      <name val="Arial"/>
      <family val="2"/>
    </font>
    <font>
      <sz val="9"/>
      <color theme="1"/>
      <name val="Arial"/>
      <family val="2"/>
    </font>
    <font>
      <sz val="8.5"/>
      <color rgb="FFFF0000"/>
      <name val="Arial"/>
      <family val="2"/>
    </font>
    <font>
      <sz val="9"/>
      <color rgb="FF00B050"/>
      <name val="Arial"/>
      <family val="2"/>
    </font>
    <font>
      <sz val="8"/>
      <color rgb="FF00B050"/>
      <name val="Arial"/>
      <family val="2"/>
    </font>
  </fonts>
  <fills count="4">
    <fill>
      <patternFill patternType="none"/>
    </fill>
    <fill>
      <patternFill patternType="gray125"/>
    </fill>
    <fill>
      <patternFill patternType="solid">
        <fgColor indexed="8"/>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8"/>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top style="thin">
        <color indexed="64"/>
      </top>
      <bottom/>
      <diagonal/>
    </border>
    <border>
      <left/>
      <right style="thin">
        <color indexed="8"/>
      </right>
      <top/>
      <bottom style="thin">
        <color indexed="8"/>
      </bottom>
      <diagonal/>
    </border>
  </borders>
  <cellStyleXfs count="54">
    <xf numFmtId="0" fontId="0" fillId="0" borderId="0"/>
    <xf numFmtId="1" fontId="12" fillId="0" borderId="0" applyFont="0" applyFill="0" applyBorder="0" applyAlignment="0" applyProtection="0"/>
    <xf numFmtId="166" fontId="13" fillId="0" borderId="0" applyFont="0" applyFill="0" applyBorder="0" applyAlignment="0" applyProtection="0">
      <protection locked="0"/>
    </xf>
    <xf numFmtId="167" fontId="13" fillId="0" borderId="0" applyFont="0" applyFill="0" applyBorder="0" applyAlignment="0" applyProtection="0">
      <protection locked="0"/>
    </xf>
    <xf numFmtId="3" fontId="4" fillId="0" borderId="0" applyFont="0" applyFill="0" applyBorder="0" applyAlignment="0" applyProtection="0"/>
    <xf numFmtId="3" fontId="4" fillId="0" borderId="0" applyFont="0" applyFill="0" applyBorder="0" applyAlignment="0" applyProtection="0"/>
    <xf numFmtId="3" fontId="21" fillId="0" borderId="0" applyFont="0" applyFill="0" applyBorder="0" applyAlignment="0" applyProtection="0"/>
    <xf numFmtId="4" fontId="12" fillId="0" borderId="0" applyFont="0" applyFill="0" applyBorder="0" applyAlignment="0" applyProtection="0"/>
    <xf numFmtId="3" fontId="1" fillId="1" borderId="1" applyBorder="0"/>
    <xf numFmtId="3" fontId="1" fillId="1" borderId="1" applyBorder="0"/>
    <xf numFmtId="3" fontId="1" fillId="1" borderId="1" applyBorder="0"/>
    <xf numFmtId="3" fontId="1" fillId="1" borderId="1" applyBorder="0"/>
    <xf numFmtId="3" fontId="1" fillId="1" borderId="1" applyBorder="0"/>
    <xf numFmtId="3" fontId="22" fillId="1" borderId="1" applyBorder="0"/>
    <xf numFmtId="3" fontId="1" fillId="1" borderId="1" applyBorder="0"/>
    <xf numFmtId="3" fontId="1" fillId="1" borderId="1" applyBorder="0"/>
    <xf numFmtId="3" fontId="1" fillId="1" borderId="1" applyBorder="0"/>
    <xf numFmtId="0" fontId="14" fillId="0" borderId="0" applyNumberFormat="0" applyFill="0" applyBorder="0" applyAlignment="0" applyProtection="0">
      <alignment vertical="top"/>
      <protection locked="0"/>
    </xf>
    <xf numFmtId="168" fontId="4" fillId="0" borderId="0" applyFont="0" applyFill="0" applyBorder="0" applyAlignment="0" applyProtection="0"/>
    <xf numFmtId="168" fontId="4" fillId="0" borderId="0" applyFont="0" applyFill="0" applyBorder="0" applyAlignment="0" applyProtection="0"/>
    <xf numFmtId="168" fontId="21" fillId="0" borderId="0" applyFont="0" applyFill="0" applyBorder="0" applyAlignment="0" applyProtection="0"/>
    <xf numFmtId="2" fontId="4" fillId="0" borderId="0" applyFont="0" applyFill="0" applyBorder="0" applyAlignment="0" applyProtection="0">
      <protection locked="0"/>
    </xf>
    <xf numFmtId="2" fontId="4" fillId="0" borderId="0" applyFont="0" applyFill="0" applyBorder="0" applyAlignment="0" applyProtection="0">
      <protection locked="0"/>
    </xf>
    <xf numFmtId="2" fontId="21" fillId="0" borderId="0" applyFont="0" applyFill="0" applyBorder="0" applyAlignment="0" applyProtection="0">
      <protection locked="0"/>
    </xf>
    <xf numFmtId="0" fontId="5" fillId="1" borderId="2">
      <alignment horizontal="center" vertical="top" textRotation="90"/>
    </xf>
    <xf numFmtId="4" fontId="12" fillId="0" borderId="0" applyFont="0" applyFill="0" applyBorder="0" applyAlignment="0" applyProtection="0"/>
    <xf numFmtId="0" fontId="6" fillId="0" borderId="3"/>
    <xf numFmtId="0" fontId="6" fillId="0" borderId="3"/>
    <xf numFmtId="0" fontId="23" fillId="0" borderId="3"/>
    <xf numFmtId="169" fontId="4" fillId="0" borderId="0" applyFont="0" applyFill="0" applyBorder="0" applyAlignment="0" applyProtection="0"/>
    <xf numFmtId="169" fontId="4" fillId="0" borderId="0" applyFont="0" applyFill="0" applyBorder="0" applyAlignment="0" applyProtection="0"/>
    <xf numFmtId="169" fontId="21" fillId="0" borderId="0" applyFont="0" applyFill="0" applyBorder="0" applyAlignment="0" applyProtection="0"/>
    <xf numFmtId="10" fontId="4" fillId="0" borderId="0"/>
    <xf numFmtId="10" fontId="4" fillId="0" borderId="0"/>
    <xf numFmtId="10" fontId="21" fillId="0" borderId="0"/>
    <xf numFmtId="170" fontId="4" fillId="0" borderId="0" applyFont="0" applyFill="0" applyBorder="0" applyAlignment="0" applyProtection="0"/>
    <xf numFmtId="170" fontId="4" fillId="0" borderId="0" applyFont="0" applyFill="0" applyBorder="0" applyAlignment="0" applyProtection="0"/>
    <xf numFmtId="170" fontId="21" fillId="0" borderId="0" applyFont="0" applyFill="0" applyBorder="0" applyAlignment="0" applyProtection="0"/>
    <xf numFmtId="171" fontId="13" fillId="0" borderId="0" applyFont="0" applyFill="0" applyBorder="0" applyAlignment="0" applyProtection="0">
      <protection locked="0"/>
    </xf>
    <xf numFmtId="0" fontId="1" fillId="0" borderId="0"/>
    <xf numFmtId="0" fontId="1" fillId="0" borderId="0"/>
    <xf numFmtId="0" fontId="30" fillId="0" borderId="0"/>
    <xf numFmtId="0" fontId="12" fillId="0" borderId="0"/>
    <xf numFmtId="0" fontId="3" fillId="0" borderId="0"/>
    <xf numFmtId="0" fontId="4" fillId="0" borderId="0"/>
    <xf numFmtId="0" fontId="7" fillId="0" borderId="3" applyBorder="0" applyAlignment="0"/>
    <xf numFmtId="0" fontId="7" fillId="0" borderId="3" applyBorder="0" applyAlignment="0"/>
    <xf numFmtId="0" fontId="24" fillId="0" borderId="3" applyBorder="0" applyAlignment="0"/>
    <xf numFmtId="0" fontId="8" fillId="0" borderId="0"/>
    <xf numFmtId="0" fontId="8" fillId="0" borderId="0"/>
    <xf numFmtId="0" fontId="25" fillId="0" borderId="0"/>
    <xf numFmtId="0" fontId="9" fillId="2" borderId="3" applyBorder="0"/>
    <xf numFmtId="0" fontId="9" fillId="2" borderId="3" applyBorder="0"/>
    <xf numFmtId="0" fontId="26" fillId="2" borderId="3" applyBorder="0"/>
  </cellStyleXfs>
  <cellXfs count="358">
    <xf numFmtId="0" fontId="0" fillId="0" borderId="0" xfId="0"/>
    <xf numFmtId="1" fontId="11" fillId="0" borderId="0" xfId="44" applyNumberFormat="1" applyFont="1"/>
    <xf numFmtId="0" fontId="11" fillId="0" borderId="0" xfId="44" applyFont="1"/>
    <xf numFmtId="1" fontId="10" fillId="0" borderId="0" xfId="44" applyNumberFormat="1" applyFont="1" applyAlignment="1">
      <alignment horizontal="centerContinuous"/>
    </xf>
    <xf numFmtId="1" fontId="11" fillId="0" borderId="0" xfId="44" applyNumberFormat="1" applyFont="1" applyAlignment="1">
      <alignment horizontal="centerContinuous"/>
    </xf>
    <xf numFmtId="0" fontId="11" fillId="0" borderId="0" xfId="44" applyFont="1" applyAlignment="1">
      <alignment horizontal="centerContinuous"/>
    </xf>
    <xf numFmtId="1" fontId="11" fillId="0" borderId="4" xfId="44" applyNumberFormat="1" applyFont="1" applyBorder="1"/>
    <xf numFmtId="1" fontId="11" fillId="0" borderId="4" xfId="44" applyNumberFormat="1" applyFont="1" applyBorder="1" applyAlignment="1">
      <alignment horizontal="center"/>
    </xf>
    <xf numFmtId="1" fontId="11" fillId="0" borderId="5" xfId="44" applyNumberFormat="1" applyFont="1" applyBorder="1" applyAlignment="1">
      <alignment horizontal="centerContinuous"/>
    </xf>
    <xf numFmtId="0" fontId="11" fillId="0" borderId="6" xfId="44" applyFont="1" applyBorder="1" applyAlignment="1">
      <alignment horizontal="centerContinuous"/>
    </xf>
    <xf numFmtId="0" fontId="11" fillId="0" borderId="4" xfId="44" applyFont="1" applyBorder="1" applyAlignment="1">
      <alignment horizontal="centerContinuous"/>
    </xf>
    <xf numFmtId="1" fontId="11" fillId="0" borderId="7" xfId="44" applyNumberFormat="1" applyFont="1" applyBorder="1" applyAlignment="1">
      <alignment horizontal="centerContinuous"/>
    </xf>
    <xf numFmtId="1" fontId="11" fillId="0" borderId="0" xfId="44" applyNumberFormat="1" applyFont="1" applyAlignment="1">
      <alignment horizontal="center"/>
    </xf>
    <xf numFmtId="1" fontId="11" fillId="0" borderId="1" xfId="44" applyNumberFormat="1" applyFont="1" applyBorder="1" applyAlignment="1">
      <alignment horizontal="right"/>
    </xf>
    <xf numFmtId="1" fontId="11" fillId="0" borderId="8" xfId="44" applyNumberFormat="1" applyFont="1" applyBorder="1" applyAlignment="1">
      <alignment horizontal="right"/>
    </xf>
    <xf numFmtId="0" fontId="11" fillId="0" borderId="8" xfId="44" applyFont="1" applyBorder="1" applyAlignment="1">
      <alignment horizontal="right"/>
    </xf>
    <xf numFmtId="0" fontId="11" fillId="0" borderId="0" xfId="44" applyFont="1" applyAlignment="1">
      <alignment horizontal="right"/>
    </xf>
    <xf numFmtId="165" fontId="11" fillId="0" borderId="1" xfId="44" applyNumberFormat="1" applyFont="1" applyBorder="1"/>
    <xf numFmtId="165" fontId="11" fillId="0" borderId="8" xfId="44" applyNumberFormat="1" applyFont="1" applyBorder="1"/>
    <xf numFmtId="165" fontId="11" fillId="0" borderId="7" xfId="44" applyNumberFormat="1" applyFont="1" applyBorder="1"/>
    <xf numFmtId="165" fontId="11" fillId="0" borderId="0" xfId="44" applyNumberFormat="1" applyFont="1"/>
    <xf numFmtId="0" fontId="10" fillId="0" borderId="0" xfId="44" applyFont="1"/>
    <xf numFmtId="1" fontId="10" fillId="0" borderId="0" xfId="44" applyNumberFormat="1" applyFont="1" applyAlignment="1">
      <alignment horizontal="right"/>
    </xf>
    <xf numFmtId="165" fontId="10" fillId="0" borderId="1" xfId="44" applyNumberFormat="1" applyFont="1" applyBorder="1"/>
    <xf numFmtId="165" fontId="10" fillId="0" borderId="8" xfId="44" applyNumberFormat="1" applyFont="1" applyBorder="1"/>
    <xf numFmtId="1" fontId="2" fillId="0" borderId="0" xfId="43" applyNumberFormat="1" applyFont="1"/>
    <xf numFmtId="0" fontId="4" fillId="0" borderId="0" xfId="44"/>
    <xf numFmtId="1" fontId="16" fillId="0" borderId="0" xfId="43" applyNumberFormat="1" applyFont="1"/>
    <xf numFmtId="0" fontId="18" fillId="0" borderId="0" xfId="44" applyFont="1"/>
    <xf numFmtId="0" fontId="1" fillId="0" borderId="0" xfId="0" applyFont="1"/>
    <xf numFmtId="165" fontId="11" fillId="0" borderId="7" xfId="43" applyNumberFormat="1" applyFont="1" applyBorder="1"/>
    <xf numFmtId="1" fontId="11" fillId="0" borderId="9" xfId="44" applyNumberFormat="1" applyFont="1" applyBorder="1" applyAlignment="1">
      <alignment horizontal="center"/>
    </xf>
    <xf numFmtId="1" fontId="10" fillId="0" borderId="0" xfId="44" applyNumberFormat="1" applyFont="1"/>
    <xf numFmtId="1" fontId="11" fillId="0" borderId="10" xfId="44" applyNumberFormat="1" applyFont="1" applyBorder="1" applyAlignment="1">
      <alignment horizontal="center"/>
    </xf>
    <xf numFmtId="1" fontId="11" fillId="0" borderId="4" xfId="44" applyNumberFormat="1" applyFont="1" applyBorder="1" applyAlignment="1">
      <alignment horizontal="centerContinuous"/>
    </xf>
    <xf numFmtId="0" fontId="11" fillId="0" borderId="11" xfId="44" applyFont="1" applyBorder="1" applyAlignment="1">
      <alignment horizontal="centerContinuous"/>
    </xf>
    <xf numFmtId="1" fontId="11" fillId="0" borderId="12" xfId="44" applyNumberFormat="1" applyFont="1" applyBorder="1" applyAlignment="1">
      <alignment horizontal="right"/>
    </xf>
    <xf numFmtId="1" fontId="11" fillId="0" borderId="13" xfId="44" applyNumberFormat="1" applyFont="1" applyBorder="1" applyAlignment="1">
      <alignment horizontal="right"/>
    </xf>
    <xf numFmtId="0" fontId="11" fillId="0" borderId="13" xfId="44" applyFont="1" applyBorder="1" applyAlignment="1">
      <alignment horizontal="right"/>
    </xf>
    <xf numFmtId="0" fontId="11" fillId="0" borderId="14" xfId="44" applyFont="1" applyBorder="1" applyAlignment="1">
      <alignment horizontal="right"/>
    </xf>
    <xf numFmtId="1" fontId="11" fillId="0" borderId="0" xfId="43" applyNumberFormat="1" applyFont="1"/>
    <xf numFmtId="1" fontId="10" fillId="0" borderId="0" xfId="43" applyNumberFormat="1" applyFont="1"/>
    <xf numFmtId="0" fontId="11" fillId="0" borderId="0" xfId="43" applyFont="1"/>
    <xf numFmtId="1" fontId="10" fillId="0" borderId="0" xfId="43" applyNumberFormat="1" applyFont="1" applyAlignment="1">
      <alignment horizontal="centerContinuous"/>
    </xf>
    <xf numFmtId="1" fontId="11" fillId="0" borderId="0" xfId="43" applyNumberFormat="1" applyFont="1" applyAlignment="1">
      <alignment horizontal="centerContinuous"/>
    </xf>
    <xf numFmtId="0" fontId="11" fillId="0" borderId="0" xfId="43" applyFont="1" applyAlignment="1">
      <alignment horizontal="centerContinuous"/>
    </xf>
    <xf numFmtId="1" fontId="11" fillId="0" borderId="4" xfId="43" applyNumberFormat="1" applyFont="1" applyBorder="1"/>
    <xf numFmtId="1" fontId="11" fillId="0" borderId="15" xfId="43" applyNumberFormat="1" applyFont="1" applyBorder="1" applyAlignment="1">
      <alignment horizontal="centerContinuous"/>
    </xf>
    <xf numFmtId="1" fontId="11" fillId="0" borderId="16" xfId="43" applyNumberFormat="1" applyFont="1" applyBorder="1" applyAlignment="1">
      <alignment horizontal="centerContinuous"/>
    </xf>
    <xf numFmtId="0" fontId="11" fillId="0" borderId="16" xfId="43" applyFont="1" applyBorder="1" applyAlignment="1">
      <alignment horizontal="centerContinuous"/>
    </xf>
    <xf numFmtId="1" fontId="11" fillId="0" borderId="7" xfId="43" applyNumberFormat="1" applyFont="1" applyBorder="1" applyAlignment="1">
      <alignment horizontal="centerContinuous"/>
    </xf>
    <xf numFmtId="0" fontId="11" fillId="0" borderId="7" xfId="43" applyFont="1" applyBorder="1" applyAlignment="1">
      <alignment horizontal="centerContinuous"/>
    </xf>
    <xf numFmtId="0" fontId="11" fillId="0" borderId="10" xfId="43" applyFont="1" applyBorder="1"/>
    <xf numFmtId="0" fontId="11" fillId="0" borderId="12" xfId="43" applyFont="1" applyBorder="1" applyAlignment="1">
      <alignment horizontal="right"/>
    </xf>
    <xf numFmtId="0" fontId="11" fillId="0" borderId="13" xfId="43" applyFont="1" applyBorder="1" applyAlignment="1">
      <alignment horizontal="right"/>
    </xf>
    <xf numFmtId="0" fontId="11" fillId="0" borderId="7" xfId="43" applyFont="1" applyBorder="1" applyAlignment="1">
      <alignment horizontal="right"/>
    </xf>
    <xf numFmtId="0" fontId="11" fillId="0" borderId="0" xfId="43" applyFont="1" applyAlignment="1">
      <alignment horizontal="right"/>
    </xf>
    <xf numFmtId="0" fontId="3" fillId="0" borderId="0" xfId="43"/>
    <xf numFmtId="165" fontId="11" fillId="0" borderId="0" xfId="43" applyNumberFormat="1" applyFont="1"/>
    <xf numFmtId="1" fontId="1" fillId="0" borderId="0" xfId="44" applyNumberFormat="1" applyFont="1"/>
    <xf numFmtId="0" fontId="1" fillId="0" borderId="0" xfId="44" applyFont="1"/>
    <xf numFmtId="1" fontId="1" fillId="0" borderId="0" xfId="44" applyNumberFormat="1" applyFont="1" applyAlignment="1">
      <alignment horizontal="centerContinuous"/>
    </xf>
    <xf numFmtId="0" fontId="1" fillId="0" borderId="0" xfId="44" applyFont="1" applyAlignment="1">
      <alignment horizontal="centerContinuous"/>
    </xf>
    <xf numFmtId="1" fontId="1" fillId="0" borderId="4" xfId="44" applyNumberFormat="1" applyFont="1" applyBorder="1" applyAlignment="1">
      <alignment horizontal="center"/>
    </xf>
    <xf numFmtId="1" fontId="1" fillId="0" borderId="5" xfId="44" applyNumberFormat="1" applyFont="1" applyBorder="1" applyAlignment="1">
      <alignment horizontal="centerContinuous"/>
    </xf>
    <xf numFmtId="0" fontId="1" fillId="0" borderId="6" xfId="44" applyFont="1" applyBorder="1" applyAlignment="1">
      <alignment horizontal="centerContinuous"/>
    </xf>
    <xf numFmtId="0" fontId="1" fillId="0" borderId="4" xfId="44" applyFont="1" applyBorder="1" applyAlignment="1">
      <alignment horizontal="centerContinuous"/>
    </xf>
    <xf numFmtId="1" fontId="1" fillId="0" borderId="7" xfId="44" applyNumberFormat="1" applyFont="1" applyBorder="1" applyAlignment="1">
      <alignment horizontal="centerContinuous"/>
    </xf>
    <xf numFmtId="1" fontId="1" fillId="0" borderId="12" xfId="44" applyNumberFormat="1" applyFont="1" applyBorder="1" applyAlignment="1">
      <alignment horizontal="right"/>
    </xf>
    <xf numFmtId="1" fontId="1" fillId="0" borderId="13" xfId="44" applyNumberFormat="1" applyFont="1" applyBorder="1" applyAlignment="1">
      <alignment horizontal="right"/>
    </xf>
    <xf numFmtId="0" fontId="1" fillId="0" borderId="13" xfId="44" applyFont="1" applyBorder="1" applyAlignment="1">
      <alignment horizontal="right"/>
    </xf>
    <xf numFmtId="0" fontId="1" fillId="0" borderId="0" xfId="44" applyFont="1" applyAlignment="1">
      <alignment horizontal="right"/>
    </xf>
    <xf numFmtId="165" fontId="1" fillId="0" borderId="7" xfId="44" applyNumberFormat="1" applyFont="1" applyBorder="1"/>
    <xf numFmtId="165" fontId="1" fillId="0" borderId="0" xfId="44" applyNumberFormat="1" applyFont="1"/>
    <xf numFmtId="1" fontId="1" fillId="0" borderId="0" xfId="44" applyNumberFormat="1" applyFont="1" applyAlignment="1">
      <alignment wrapText="1"/>
    </xf>
    <xf numFmtId="165" fontId="19" fillId="0" borderId="1" xfId="44" applyNumberFormat="1" applyFont="1" applyBorder="1"/>
    <xf numFmtId="165" fontId="19" fillId="0" borderId="8" xfId="44" applyNumberFormat="1" applyFont="1" applyBorder="1"/>
    <xf numFmtId="165" fontId="19" fillId="0" borderId="0" xfId="44" applyNumberFormat="1" applyFont="1"/>
    <xf numFmtId="0" fontId="19" fillId="0" borderId="0" xfId="44" applyFont="1"/>
    <xf numFmtId="165" fontId="11" fillId="0" borderId="11" xfId="44" applyNumberFormat="1" applyFont="1" applyBorder="1"/>
    <xf numFmtId="0" fontId="11" fillId="0" borderId="13" xfId="44" applyFont="1" applyBorder="1" applyAlignment="1">
      <alignment horizontal="center"/>
    </xf>
    <xf numFmtId="1" fontId="11" fillId="0" borderId="13" xfId="44" applyNumberFormat="1" applyFont="1" applyBorder="1" applyAlignment="1">
      <alignment horizontal="center"/>
    </xf>
    <xf numFmtId="1" fontId="11" fillId="0" borderId="12" xfId="44" applyNumberFormat="1" applyFont="1" applyBorder="1" applyAlignment="1">
      <alignment horizontal="center"/>
    </xf>
    <xf numFmtId="0" fontId="11" fillId="0" borderId="10" xfId="44" applyFont="1" applyBorder="1" applyAlignment="1">
      <alignment horizontal="centerContinuous"/>
    </xf>
    <xf numFmtId="1" fontId="11" fillId="0" borderId="10" xfId="44" applyNumberFormat="1" applyFont="1" applyBorder="1" applyAlignment="1">
      <alignment horizontal="centerContinuous"/>
    </xf>
    <xf numFmtId="1" fontId="11" fillId="0" borderId="17" xfId="44" applyNumberFormat="1" applyFont="1" applyBorder="1" applyAlignment="1">
      <alignment horizontal="centerContinuous"/>
    </xf>
    <xf numFmtId="0" fontId="11" fillId="0" borderId="9" xfId="44" applyFont="1" applyBorder="1" applyAlignment="1">
      <alignment horizontal="centerContinuous"/>
    </xf>
    <xf numFmtId="1" fontId="3" fillId="0" borderId="0" xfId="43" applyNumberFormat="1"/>
    <xf numFmtId="164" fontId="1" fillId="0" borderId="7" xfId="44" applyNumberFormat="1" applyFont="1" applyBorder="1"/>
    <xf numFmtId="164" fontId="1" fillId="0" borderId="0" xfId="44" applyNumberFormat="1" applyFont="1"/>
    <xf numFmtId="164" fontId="19" fillId="0" borderId="1" xfId="44" applyNumberFormat="1" applyFont="1" applyBorder="1" applyAlignment="1">
      <alignment horizontal="right"/>
    </xf>
    <xf numFmtId="164" fontId="19" fillId="0" borderId="8" xfId="44" applyNumberFormat="1" applyFont="1" applyBorder="1" applyAlignment="1">
      <alignment horizontal="right"/>
    </xf>
    <xf numFmtId="164" fontId="19" fillId="0" borderId="18" xfId="44" applyNumberFormat="1" applyFont="1" applyBorder="1" applyAlignment="1">
      <alignment horizontal="right"/>
    </xf>
    <xf numFmtId="164" fontId="19" fillId="0" borderId="22" xfId="44" applyNumberFormat="1" applyFont="1" applyBorder="1" applyAlignment="1">
      <alignment horizontal="right"/>
    </xf>
    <xf numFmtId="164" fontId="1" fillId="0" borderId="7" xfId="44" applyNumberFormat="1" applyFont="1" applyBorder="1" applyAlignment="1">
      <alignment horizontal="right"/>
    </xf>
    <xf numFmtId="164" fontId="1" fillId="0" borderId="0" xfId="44" applyNumberFormat="1" applyFont="1" applyAlignment="1">
      <alignment horizontal="right"/>
    </xf>
    <xf numFmtId="164" fontId="19" fillId="0" borderId="1" xfId="44" applyNumberFormat="1" applyFont="1" applyBorder="1"/>
    <xf numFmtId="164" fontId="19" fillId="0" borderId="8" xfId="44" applyNumberFormat="1" applyFont="1" applyBorder="1"/>
    <xf numFmtId="0" fontId="1" fillId="0" borderId="0" xfId="39"/>
    <xf numFmtId="165" fontId="10" fillId="0" borderId="0" xfId="44" applyNumberFormat="1" applyFont="1"/>
    <xf numFmtId="0" fontId="19" fillId="0" borderId="0" xfId="39" applyFont="1"/>
    <xf numFmtId="0" fontId="10" fillId="0" borderId="0" xfId="44" applyFont="1" applyAlignment="1">
      <alignment horizontal="right"/>
    </xf>
    <xf numFmtId="0" fontId="11" fillId="0" borderId="7" xfId="44" applyFont="1" applyBorder="1" applyAlignment="1">
      <alignment horizontal="right"/>
    </xf>
    <xf numFmtId="0" fontId="11" fillId="0" borderId="11" xfId="44" applyFont="1" applyBorder="1" applyAlignment="1">
      <alignment horizontal="right"/>
    </xf>
    <xf numFmtId="0" fontId="11" fillId="0" borderId="12" xfId="44" applyFont="1" applyBorder="1" applyAlignment="1">
      <alignment horizontal="right"/>
    </xf>
    <xf numFmtId="0" fontId="10" fillId="0" borderId="10" xfId="44" applyFont="1" applyBorder="1"/>
    <xf numFmtId="0" fontId="11" fillId="0" borderId="7" xfId="44" applyFont="1" applyBorder="1" applyAlignment="1">
      <alignment horizontal="centerContinuous"/>
    </xf>
    <xf numFmtId="0" fontId="10" fillId="0" borderId="0" xfId="44" applyFont="1" applyAlignment="1">
      <alignment horizontal="left"/>
    </xf>
    <xf numFmtId="0" fontId="11" fillId="0" borderId="4" xfId="44" applyFont="1" applyBorder="1"/>
    <xf numFmtId="0" fontId="10" fillId="0" borderId="0" xfId="44" applyFont="1" applyAlignment="1">
      <alignment horizontal="centerContinuous"/>
    </xf>
    <xf numFmtId="0" fontId="10" fillId="0" borderId="0" xfId="44" applyFont="1" applyAlignment="1">
      <alignment horizontal="center"/>
    </xf>
    <xf numFmtId="1" fontId="1" fillId="0" borderId="0" xfId="39" applyNumberFormat="1"/>
    <xf numFmtId="3" fontId="11" fillId="0" borderId="0" xfId="44" applyNumberFormat="1" applyFont="1" applyAlignment="1">
      <alignment horizontal="right"/>
    </xf>
    <xf numFmtId="3" fontId="11" fillId="0" borderId="7" xfId="44" applyNumberFormat="1" applyFont="1" applyBorder="1" applyAlignment="1">
      <alignment horizontal="right"/>
    </xf>
    <xf numFmtId="1" fontId="11" fillId="0" borderId="0" xfId="44" applyNumberFormat="1" applyFont="1" applyAlignment="1">
      <alignment horizontal="left"/>
    </xf>
    <xf numFmtId="1" fontId="11" fillId="0" borderId="0" xfId="44" applyNumberFormat="1" applyFont="1" applyAlignment="1">
      <alignment horizontal="right"/>
    </xf>
    <xf numFmtId="1" fontId="11" fillId="0" borderId="7" xfId="44" applyNumberFormat="1" applyFont="1" applyBorder="1" applyAlignment="1">
      <alignment horizontal="right"/>
    </xf>
    <xf numFmtId="0" fontId="11" fillId="0" borderId="18" xfId="44" applyFont="1" applyBorder="1" applyAlignment="1">
      <alignment horizontal="right"/>
    </xf>
    <xf numFmtId="1" fontId="10" fillId="0" borderId="0" xfId="44" applyNumberFormat="1" applyFont="1" applyAlignment="1">
      <alignment horizontal="center"/>
    </xf>
    <xf numFmtId="3" fontId="11" fillId="0" borderId="17" xfId="44" applyNumberFormat="1" applyFont="1" applyBorder="1" applyAlignment="1">
      <alignment horizontal="right"/>
    </xf>
    <xf numFmtId="0" fontId="27" fillId="0" borderId="0" xfId="44" applyFont="1"/>
    <xf numFmtId="1" fontId="28" fillId="0" borderId="0" xfId="44" applyNumberFormat="1" applyFont="1"/>
    <xf numFmtId="1" fontId="28" fillId="0" borderId="0" xfId="44" applyNumberFormat="1" applyFont="1" applyAlignment="1">
      <alignment horizontal="left"/>
    </xf>
    <xf numFmtId="1" fontId="1" fillId="0" borderId="0" xfId="42" applyNumberFormat="1" applyFont="1" applyAlignment="1">
      <alignment horizontal="left"/>
    </xf>
    <xf numFmtId="165" fontId="1" fillId="0" borderId="0" xfId="39" applyNumberFormat="1"/>
    <xf numFmtId="1" fontId="11" fillId="0" borderId="11" xfId="43" applyNumberFormat="1" applyFont="1" applyBorder="1"/>
    <xf numFmtId="1" fontId="10" fillId="0" borderId="11" xfId="43" applyNumberFormat="1" applyFont="1" applyBorder="1"/>
    <xf numFmtId="0" fontId="11" fillId="0" borderId="8" xfId="44" applyFont="1" applyBorder="1"/>
    <xf numFmtId="0" fontId="11" fillId="0" borderId="1" xfId="44" applyFont="1" applyBorder="1"/>
    <xf numFmtId="0" fontId="11" fillId="0" borderId="18" xfId="44" applyFont="1" applyBorder="1"/>
    <xf numFmtId="1" fontId="2" fillId="0" borderId="8" xfId="43" applyNumberFormat="1" applyFont="1" applyBorder="1"/>
    <xf numFmtId="0" fontId="27" fillId="0" borderId="0" xfId="43" applyFont="1"/>
    <xf numFmtId="0" fontId="27" fillId="0" borderId="0" xfId="0" applyFont="1"/>
    <xf numFmtId="1" fontId="27" fillId="0" borderId="0" xfId="44" applyNumberFormat="1" applyFont="1" applyAlignment="1">
      <alignment vertical="center" wrapText="1"/>
    </xf>
    <xf numFmtId="0" fontId="27" fillId="0" borderId="0" xfId="39" applyFont="1"/>
    <xf numFmtId="0" fontId="29" fillId="0" borderId="0" xfId="0" applyFont="1"/>
    <xf numFmtId="1" fontId="32" fillId="0" borderId="0" xfId="44" applyNumberFormat="1" applyFont="1" applyAlignment="1">
      <alignment horizontal="centerContinuous"/>
    </xf>
    <xf numFmtId="1" fontId="33" fillId="0" borderId="0" xfId="44" applyNumberFormat="1" applyFont="1" applyAlignment="1">
      <alignment horizontal="centerContinuous"/>
    </xf>
    <xf numFmtId="0" fontId="33" fillId="0" borderId="0" xfId="44" applyFont="1" applyAlignment="1">
      <alignment horizontal="centerContinuous"/>
    </xf>
    <xf numFmtId="0" fontId="33" fillId="0" borderId="0" xfId="44" applyFont="1"/>
    <xf numFmtId="1" fontId="34" fillId="0" borderId="0" xfId="44" applyNumberFormat="1" applyFont="1" applyAlignment="1">
      <alignment horizontal="centerContinuous"/>
    </xf>
    <xf numFmtId="0" fontId="32" fillId="0" borderId="0" xfId="44" applyFont="1"/>
    <xf numFmtId="1" fontId="32" fillId="0" borderId="0" xfId="43" applyNumberFormat="1" applyFont="1" applyAlignment="1">
      <alignment horizontal="centerContinuous"/>
    </xf>
    <xf numFmtId="0" fontId="32" fillId="0" borderId="0" xfId="43" applyFont="1" applyAlignment="1">
      <alignment horizontal="centerContinuous"/>
    </xf>
    <xf numFmtId="0" fontId="33" fillId="0" borderId="0" xfId="0" applyFont="1"/>
    <xf numFmtId="1" fontId="34" fillId="0" borderId="0" xfId="43" applyNumberFormat="1" applyFont="1" applyAlignment="1">
      <alignment horizontal="centerContinuous"/>
    </xf>
    <xf numFmtId="0" fontId="34" fillId="0" borderId="0" xfId="43" applyFont="1" applyAlignment="1">
      <alignment horizontal="centerContinuous"/>
    </xf>
    <xf numFmtId="0" fontId="35" fillId="0" borderId="0" xfId="0" applyFont="1"/>
    <xf numFmtId="0" fontId="33" fillId="0" borderId="0" xfId="39" applyFont="1"/>
    <xf numFmtId="0" fontId="32" fillId="0" borderId="0" xfId="44" applyFont="1" applyAlignment="1">
      <alignment horizontal="centerContinuous"/>
    </xf>
    <xf numFmtId="0" fontId="36" fillId="0" borderId="0" xfId="39" applyFont="1"/>
    <xf numFmtId="0" fontId="14" fillId="0" borderId="0" xfId="17" applyFill="1" applyAlignment="1" applyProtection="1"/>
    <xf numFmtId="1" fontId="1" fillId="0" borderId="0" xfId="44" applyNumberFormat="1" applyFont="1" applyAlignment="1">
      <alignment horizontal="left" vertical="center" wrapText="1"/>
    </xf>
    <xf numFmtId="1" fontId="34" fillId="0" borderId="0" xfId="43" applyNumberFormat="1" applyFont="1"/>
    <xf numFmtId="1" fontId="10" fillId="0" borderId="0" xfId="44" applyNumberFormat="1" applyFont="1" applyAlignment="1">
      <alignment wrapText="1"/>
    </xf>
    <xf numFmtId="1" fontId="19" fillId="0" borderId="0" xfId="44" applyNumberFormat="1" applyFont="1" applyAlignment="1">
      <alignment horizontal="centerContinuous" wrapText="1"/>
    </xf>
    <xf numFmtId="1" fontId="32" fillId="0" borderId="0" xfId="44" applyNumberFormat="1" applyFont="1" applyAlignment="1">
      <alignment horizontal="centerContinuous" wrapText="1"/>
    </xf>
    <xf numFmtId="1" fontId="1" fillId="0" borderId="0" xfId="44" applyNumberFormat="1" applyFont="1" applyAlignment="1">
      <alignment horizontal="centerContinuous" wrapText="1"/>
    </xf>
    <xf numFmtId="0" fontId="20" fillId="0" borderId="0" xfId="44" applyFont="1" applyAlignment="1">
      <alignment wrapText="1"/>
    </xf>
    <xf numFmtId="1" fontId="1" fillId="0" borderId="4" xfId="44" applyNumberFormat="1" applyFont="1" applyBorder="1" applyAlignment="1">
      <alignment wrapText="1"/>
    </xf>
    <xf numFmtId="1" fontId="1" fillId="0" borderId="10" xfId="44" applyNumberFormat="1" applyFont="1" applyBorder="1" applyAlignment="1">
      <alignment horizontal="center" wrapText="1"/>
    </xf>
    <xf numFmtId="1" fontId="19" fillId="0" borderId="0" xfId="44" applyNumberFormat="1" applyFont="1" applyAlignment="1">
      <alignment horizontal="right" wrapText="1"/>
    </xf>
    <xf numFmtId="1" fontId="19" fillId="0" borderId="0" xfId="44" applyNumberFormat="1" applyFont="1" applyAlignment="1">
      <alignment wrapText="1"/>
    </xf>
    <xf numFmtId="3" fontId="1" fillId="0" borderId="0" xfId="39" applyNumberFormat="1"/>
    <xf numFmtId="1" fontId="37" fillId="0" borderId="0" xfId="44" applyNumberFormat="1" applyFont="1" applyAlignment="1">
      <alignment horizontal="center"/>
    </xf>
    <xf numFmtId="0" fontId="19" fillId="0" borderId="0" xfId="44" applyFont="1" applyAlignment="1">
      <alignment horizontal="right"/>
    </xf>
    <xf numFmtId="165" fontId="19" fillId="0" borderId="1" xfId="44" applyNumberFormat="1" applyFont="1" applyBorder="1" applyAlignment="1">
      <alignment horizontal="right"/>
    </xf>
    <xf numFmtId="165" fontId="19" fillId="0" borderId="8" xfId="44" applyNumberFormat="1" applyFont="1" applyBorder="1" applyAlignment="1">
      <alignment horizontal="right"/>
    </xf>
    <xf numFmtId="165" fontId="19" fillId="0" borderId="7" xfId="44" applyNumberFormat="1" applyFont="1" applyBorder="1" applyAlignment="1">
      <alignment horizontal="right"/>
    </xf>
    <xf numFmtId="165" fontId="19" fillId="0" borderId="0" xfId="44" applyNumberFormat="1" applyFont="1" applyAlignment="1">
      <alignment horizontal="right"/>
    </xf>
    <xf numFmtId="0" fontId="36" fillId="0" borderId="0" xfId="0" applyFont="1" applyAlignment="1">
      <alignment wrapText="1"/>
    </xf>
    <xf numFmtId="0" fontId="1" fillId="0" borderId="0" xfId="0" quotePrefix="1" applyFont="1"/>
    <xf numFmtId="1" fontId="1" fillId="0" borderId="0" xfId="44" applyNumberFormat="1" applyFont="1" applyAlignment="1">
      <alignment vertical="center" wrapText="1"/>
    </xf>
    <xf numFmtId="1" fontId="1" fillId="0" borderId="0" xfId="43" applyNumberFormat="1" applyFont="1"/>
    <xf numFmtId="0" fontId="11" fillId="0" borderId="14" xfId="44" applyFont="1" applyBorder="1" applyAlignment="1">
      <alignment horizontal="centerContinuous"/>
    </xf>
    <xf numFmtId="1" fontId="1" fillId="0" borderId="0" xfId="42" quotePrefix="1" applyNumberFormat="1" applyFont="1" applyAlignment="1">
      <alignment horizontal="left"/>
    </xf>
    <xf numFmtId="1" fontId="11" fillId="0" borderId="8" xfId="44" applyNumberFormat="1" applyFont="1" applyBorder="1" applyAlignment="1">
      <alignment horizontal="left"/>
    </xf>
    <xf numFmtId="0" fontId="11" fillId="0" borderId="23" xfId="0" applyFont="1" applyBorder="1" applyAlignment="1">
      <alignment horizontal="left"/>
    </xf>
    <xf numFmtId="1" fontId="11" fillId="0" borderId="8" xfId="44" applyNumberFormat="1" applyFont="1" applyBorder="1"/>
    <xf numFmtId="0" fontId="1" fillId="0" borderId="0" xfId="0" applyFont="1" applyAlignment="1">
      <alignment wrapText="1"/>
    </xf>
    <xf numFmtId="1" fontId="1" fillId="0" borderId="0" xfId="44" applyNumberFormat="1" applyFont="1" applyAlignment="1">
      <alignment horizontal="left" wrapText="1"/>
    </xf>
    <xf numFmtId="164" fontId="1" fillId="0" borderId="11" xfId="44" applyNumberFormat="1" applyFont="1" applyBorder="1"/>
    <xf numFmtId="164" fontId="1" fillId="0" borderId="17" xfId="44" applyNumberFormat="1" applyFont="1" applyBorder="1"/>
    <xf numFmtId="164" fontId="1" fillId="0" borderId="10" xfId="44" applyNumberFormat="1" applyFont="1" applyBorder="1"/>
    <xf numFmtId="164" fontId="1" fillId="0" borderId="9" xfId="44" applyNumberFormat="1" applyFont="1" applyBorder="1"/>
    <xf numFmtId="165" fontId="19" fillId="0" borderId="7" xfId="44" applyNumberFormat="1" applyFont="1" applyBorder="1"/>
    <xf numFmtId="165" fontId="1" fillId="0" borderId="17" xfId="44" applyNumberFormat="1" applyFont="1" applyBorder="1"/>
    <xf numFmtId="165" fontId="1" fillId="0" borderId="10" xfId="44" applyNumberFormat="1" applyFont="1" applyBorder="1"/>
    <xf numFmtId="0" fontId="27" fillId="0" borderId="0" xfId="0" applyFont="1" applyAlignment="1">
      <alignment horizontal="right"/>
    </xf>
    <xf numFmtId="0" fontId="3" fillId="0" borderId="0" xfId="0" applyFont="1"/>
    <xf numFmtId="0" fontId="17" fillId="0" borderId="0" xfId="0" applyFont="1"/>
    <xf numFmtId="1" fontId="37" fillId="0" borderId="0" xfId="44" applyNumberFormat="1" applyFont="1"/>
    <xf numFmtId="0" fontId="8" fillId="0" borderId="0" xfId="0" applyFont="1"/>
    <xf numFmtId="0" fontId="31" fillId="0" borderId="0" xfId="0" applyFont="1"/>
    <xf numFmtId="0" fontId="29" fillId="0" borderId="0" xfId="0" applyFont="1" applyAlignment="1">
      <alignment horizontal="right"/>
    </xf>
    <xf numFmtId="0" fontId="16" fillId="0" borderId="0" xfId="0" applyFont="1"/>
    <xf numFmtId="0" fontId="27" fillId="0" borderId="0" xfId="0" applyFont="1" applyAlignment="1">
      <alignment vertical="top" wrapText="1"/>
    </xf>
    <xf numFmtId="1" fontId="39" fillId="0" borderId="8" xfId="44" applyNumberFormat="1" applyFont="1" applyBorder="1" applyAlignment="1">
      <alignment horizontal="left" wrapText="1"/>
    </xf>
    <xf numFmtId="0" fontId="39" fillId="0" borderId="0" xfId="44" applyFont="1" applyAlignment="1">
      <alignment horizontal="right"/>
    </xf>
    <xf numFmtId="165" fontId="39" fillId="0" borderId="7" xfId="44" applyNumberFormat="1" applyFont="1" applyBorder="1"/>
    <xf numFmtId="165" fontId="39" fillId="0" borderId="0" xfId="44" applyNumberFormat="1" applyFont="1"/>
    <xf numFmtId="1" fontId="39" fillId="0" borderId="0" xfId="44" applyNumberFormat="1" applyFont="1" applyAlignment="1">
      <alignment horizontal="left" wrapText="1"/>
    </xf>
    <xf numFmtId="0" fontId="39" fillId="0" borderId="0" xfId="44" applyFont="1"/>
    <xf numFmtId="1" fontId="40" fillId="0" borderId="0" xfId="44" applyNumberFormat="1" applyFont="1" applyAlignment="1">
      <alignment horizontal="right"/>
    </xf>
    <xf numFmtId="165" fontId="40" fillId="0" borderId="1" xfId="44" applyNumberFormat="1" applyFont="1" applyBorder="1"/>
    <xf numFmtId="165" fontId="40" fillId="0" borderId="8" xfId="44" applyNumberFormat="1" applyFont="1" applyBorder="1"/>
    <xf numFmtId="1" fontId="39" fillId="0" borderId="8" xfId="44" applyNumberFormat="1" applyFont="1" applyBorder="1" applyAlignment="1">
      <alignment horizontal="left"/>
    </xf>
    <xf numFmtId="164" fontId="39" fillId="0" borderId="1" xfId="44" applyNumberFormat="1" applyFont="1" applyBorder="1"/>
    <xf numFmtId="164" fontId="39" fillId="0" borderId="8" xfId="44" applyNumberFormat="1" applyFont="1" applyBorder="1"/>
    <xf numFmtId="1" fontId="39" fillId="0" borderId="0" xfId="44" applyNumberFormat="1" applyFont="1" applyAlignment="1">
      <alignment horizontal="left"/>
    </xf>
    <xf numFmtId="164" fontId="39" fillId="0" borderId="7" xfId="44" applyNumberFormat="1" applyFont="1" applyBorder="1"/>
    <xf numFmtId="164" fontId="39" fillId="0" borderId="0" xfId="44" applyNumberFormat="1" applyFont="1"/>
    <xf numFmtId="164" fontId="40" fillId="0" borderId="1" xfId="44" applyNumberFormat="1" applyFont="1" applyBorder="1"/>
    <xf numFmtId="164" fontId="40" fillId="0" borderId="8" xfId="44" applyNumberFormat="1" applyFont="1" applyBorder="1"/>
    <xf numFmtId="1" fontId="39" fillId="0" borderId="8" xfId="44" applyNumberFormat="1" applyFont="1" applyBorder="1"/>
    <xf numFmtId="165" fontId="39" fillId="0" borderId="8" xfId="44" applyNumberFormat="1" applyFont="1" applyBorder="1"/>
    <xf numFmtId="1" fontId="39" fillId="0" borderId="0" xfId="44" applyNumberFormat="1" applyFont="1"/>
    <xf numFmtId="165" fontId="39" fillId="0" borderId="1" xfId="44" applyNumberFormat="1" applyFont="1" applyBorder="1"/>
    <xf numFmtId="0" fontId="38" fillId="0" borderId="0" xfId="0" applyFont="1" applyAlignment="1">
      <alignment horizontal="left"/>
    </xf>
    <xf numFmtId="0" fontId="38" fillId="0" borderId="0" xfId="0" applyFont="1"/>
    <xf numFmtId="0" fontId="40" fillId="0" borderId="0" xfId="44" applyFont="1"/>
    <xf numFmtId="1" fontId="39" fillId="0" borderId="0" xfId="44" applyNumberFormat="1" applyFont="1" applyAlignment="1">
      <alignment wrapText="1"/>
    </xf>
    <xf numFmtId="1" fontId="41" fillId="0" borderId="0" xfId="43" applyNumberFormat="1" applyFont="1"/>
    <xf numFmtId="1" fontId="40" fillId="0" borderId="0" xfId="43" applyNumberFormat="1" applyFont="1"/>
    <xf numFmtId="1" fontId="39" fillId="0" borderId="7" xfId="43" applyNumberFormat="1" applyFont="1" applyBorder="1"/>
    <xf numFmtId="1" fontId="39" fillId="0" borderId="0" xfId="43" applyNumberFormat="1" applyFont="1"/>
    <xf numFmtId="0" fontId="39" fillId="0" borderId="0" xfId="43" applyFont="1"/>
    <xf numFmtId="0" fontId="42" fillId="0" borderId="0" xfId="43" applyFont="1"/>
    <xf numFmtId="165" fontId="39" fillId="0" borderId="7" xfId="43" applyNumberFormat="1" applyFont="1" applyBorder="1"/>
    <xf numFmtId="165" fontId="39" fillId="0" borderId="0" xfId="43" applyNumberFormat="1" applyFont="1"/>
    <xf numFmtId="165" fontId="39" fillId="0" borderId="11" xfId="43" applyNumberFormat="1" applyFont="1" applyBorder="1"/>
    <xf numFmtId="0" fontId="39" fillId="0" borderId="11" xfId="43" applyFont="1" applyBorder="1"/>
    <xf numFmtId="0" fontId="39" fillId="0" borderId="0" xfId="0" applyFont="1"/>
    <xf numFmtId="0" fontId="43" fillId="0" borderId="0" xfId="0" applyFont="1"/>
    <xf numFmtId="0" fontId="39" fillId="0" borderId="7" xfId="43" applyFont="1" applyBorder="1" applyAlignment="1">
      <alignment horizontal="right"/>
    </xf>
    <xf numFmtId="0" fontId="39" fillId="0" borderId="0" xfId="43" applyFont="1" applyAlignment="1">
      <alignment horizontal="right"/>
    </xf>
    <xf numFmtId="165" fontId="38" fillId="0" borderId="0" xfId="0" applyNumberFormat="1" applyFont="1"/>
    <xf numFmtId="0" fontId="1" fillId="0" borderId="0" xfId="39" quotePrefix="1"/>
    <xf numFmtId="0" fontId="27" fillId="0" borderId="11" xfId="43" applyFont="1" applyBorder="1"/>
    <xf numFmtId="0" fontId="38" fillId="0" borderId="0" xfId="39" applyFont="1"/>
    <xf numFmtId="165" fontId="11" fillId="0" borderId="1" xfId="44" applyNumberFormat="1" applyFont="1" applyFill="1" applyBorder="1" applyAlignment="1">
      <alignment horizontal="right"/>
    </xf>
    <xf numFmtId="165" fontId="11" fillId="0" borderId="8" xfId="44" applyNumberFormat="1" applyFont="1" applyFill="1" applyBorder="1" applyAlignment="1">
      <alignment horizontal="right"/>
    </xf>
    <xf numFmtId="165" fontId="11" fillId="0" borderId="7" xfId="44" applyNumberFormat="1" applyFont="1" applyFill="1" applyBorder="1" applyAlignment="1">
      <alignment horizontal="right"/>
    </xf>
    <xf numFmtId="165" fontId="11" fillId="0" borderId="0" xfId="44" applyNumberFormat="1" applyFont="1" applyFill="1" applyAlignment="1">
      <alignment horizontal="right"/>
    </xf>
    <xf numFmtId="1" fontId="39" fillId="0" borderId="7" xfId="44" applyNumberFormat="1" applyFont="1" applyFill="1" applyBorder="1" applyAlignment="1">
      <alignment horizontal="right"/>
    </xf>
    <xf numFmtId="1" fontId="39" fillId="0" borderId="0" xfId="44" applyNumberFormat="1" applyFont="1" applyFill="1" applyAlignment="1">
      <alignment horizontal="right"/>
    </xf>
    <xf numFmtId="0" fontId="39" fillId="0" borderId="0" xfId="44" applyFont="1" applyFill="1" applyAlignment="1">
      <alignment horizontal="right"/>
    </xf>
    <xf numFmtId="165" fontId="39" fillId="0" borderId="0" xfId="44" applyNumberFormat="1" applyFont="1" applyFill="1" applyAlignment="1">
      <alignment horizontal="right"/>
    </xf>
    <xf numFmtId="165" fontId="39" fillId="0" borderId="7" xfId="44" applyNumberFormat="1" applyFont="1" applyFill="1" applyBorder="1" applyAlignment="1">
      <alignment horizontal="right"/>
    </xf>
    <xf numFmtId="164" fontId="39" fillId="0" borderId="1" xfId="44" applyNumberFormat="1" applyFont="1" applyFill="1" applyBorder="1" applyAlignment="1">
      <alignment horizontal="right"/>
    </xf>
    <xf numFmtId="164" fontId="39" fillId="0" borderId="8" xfId="44" applyNumberFormat="1" applyFont="1" applyFill="1" applyBorder="1" applyAlignment="1">
      <alignment horizontal="right"/>
    </xf>
    <xf numFmtId="164" fontId="39" fillId="0" borderId="7" xfId="44" applyNumberFormat="1" applyFont="1" applyFill="1" applyBorder="1" applyAlignment="1">
      <alignment horizontal="right"/>
    </xf>
    <xf numFmtId="164" fontId="39" fillId="0" borderId="0" xfId="44" applyNumberFormat="1" applyFont="1" applyFill="1" applyAlignment="1">
      <alignment horizontal="right"/>
    </xf>
    <xf numFmtId="165" fontId="39" fillId="0" borderId="1" xfId="44" applyNumberFormat="1" applyFont="1" applyFill="1" applyBorder="1" applyAlignment="1">
      <alignment horizontal="right"/>
    </xf>
    <xf numFmtId="165" fontId="39" fillId="0" borderId="8" xfId="44" applyNumberFormat="1" applyFont="1" applyFill="1" applyBorder="1" applyAlignment="1">
      <alignment horizontal="right"/>
    </xf>
    <xf numFmtId="165" fontId="39" fillId="0" borderId="18" xfId="44" applyNumberFormat="1" applyFont="1" applyFill="1" applyBorder="1" applyAlignment="1">
      <alignment horizontal="right"/>
    </xf>
    <xf numFmtId="1" fontId="39" fillId="0" borderId="1" xfId="44" applyNumberFormat="1" applyFont="1" applyFill="1" applyBorder="1" applyAlignment="1">
      <alignment horizontal="right"/>
    </xf>
    <xf numFmtId="1" fontId="39" fillId="0" borderId="8" xfId="44" applyNumberFormat="1" applyFont="1" applyFill="1" applyBorder="1" applyAlignment="1">
      <alignment horizontal="right"/>
    </xf>
    <xf numFmtId="0" fontId="39" fillId="0" borderId="8" xfId="44" applyFont="1" applyFill="1" applyBorder="1" applyAlignment="1">
      <alignment horizontal="right"/>
    </xf>
    <xf numFmtId="3" fontId="39" fillId="0" borderId="8" xfId="44" applyNumberFormat="1" applyFont="1" applyFill="1" applyBorder="1" applyAlignment="1">
      <alignment horizontal="right"/>
    </xf>
    <xf numFmtId="165" fontId="11" fillId="0" borderId="7" xfId="44" applyNumberFormat="1" applyFont="1" applyFill="1" applyBorder="1"/>
    <xf numFmtId="165" fontId="11" fillId="0" borderId="0" xfId="44" applyNumberFormat="1" applyFont="1" applyFill="1"/>
    <xf numFmtId="165" fontId="39" fillId="0" borderId="1" xfId="44" applyNumberFormat="1" applyFont="1" applyFill="1" applyBorder="1"/>
    <xf numFmtId="165" fontId="39" fillId="0" borderId="8" xfId="44" applyNumberFormat="1" applyFont="1" applyFill="1" applyBorder="1"/>
    <xf numFmtId="165" fontId="39" fillId="0" borderId="7" xfId="44" applyNumberFormat="1" applyFont="1" applyFill="1" applyBorder="1"/>
    <xf numFmtId="165" fontId="39" fillId="0" borderId="0" xfId="44" applyNumberFormat="1" applyFont="1" applyFill="1"/>
    <xf numFmtId="165" fontId="11" fillId="0" borderId="1" xfId="44" applyNumberFormat="1" applyFont="1" applyFill="1" applyBorder="1"/>
    <xf numFmtId="165" fontId="11" fillId="0" borderId="8" xfId="44" applyNumberFormat="1" applyFont="1" applyFill="1" applyBorder="1"/>
    <xf numFmtId="164" fontId="11" fillId="0" borderId="7" xfId="44" applyNumberFormat="1" applyFont="1" applyFill="1" applyBorder="1" applyAlignment="1">
      <alignment horizontal="right"/>
    </xf>
    <xf numFmtId="164" fontId="11" fillId="0" borderId="0" xfId="44" applyNumberFormat="1" applyFont="1" applyFill="1" applyAlignment="1">
      <alignment horizontal="right"/>
    </xf>
    <xf numFmtId="165" fontId="1" fillId="0" borderId="7" xfId="44" applyNumberFormat="1" applyFont="1" applyFill="1" applyBorder="1"/>
    <xf numFmtId="165" fontId="1" fillId="0" borderId="0" xfId="44" applyNumberFormat="1" applyFont="1" applyFill="1"/>
    <xf numFmtId="165" fontId="19" fillId="0" borderId="1" xfId="44" applyNumberFormat="1" applyFont="1" applyFill="1" applyBorder="1" applyAlignment="1">
      <alignment horizontal="right"/>
    </xf>
    <xf numFmtId="165" fontId="19" fillId="0" borderId="8" xfId="44" applyNumberFormat="1" applyFont="1" applyFill="1" applyBorder="1" applyAlignment="1">
      <alignment horizontal="right"/>
    </xf>
    <xf numFmtId="165" fontId="19" fillId="0" borderId="7" xfId="44" applyNumberFormat="1" applyFont="1" applyFill="1" applyBorder="1" applyAlignment="1">
      <alignment horizontal="right"/>
    </xf>
    <xf numFmtId="165" fontId="19" fillId="0" borderId="0" xfId="44" applyNumberFormat="1" applyFont="1" applyFill="1" applyAlignment="1">
      <alignment horizontal="right"/>
    </xf>
    <xf numFmtId="165" fontId="39" fillId="0" borderId="7" xfId="43" applyNumberFormat="1" applyFont="1" applyFill="1" applyBorder="1"/>
    <xf numFmtId="165" fontId="39" fillId="0" borderId="0" xfId="43" applyNumberFormat="1" applyFont="1" applyFill="1"/>
    <xf numFmtId="165" fontId="39" fillId="0" borderId="11" xfId="43" applyNumberFormat="1" applyFont="1" applyFill="1" applyBorder="1"/>
    <xf numFmtId="1" fontId="39" fillId="0" borderId="7" xfId="43" applyNumberFormat="1" applyFont="1" applyFill="1" applyBorder="1"/>
    <xf numFmtId="1" fontId="39" fillId="0" borderId="0" xfId="43" applyNumberFormat="1" applyFont="1" applyFill="1"/>
    <xf numFmtId="0" fontId="39" fillId="0" borderId="11" xfId="43" applyFont="1" applyFill="1" applyBorder="1"/>
    <xf numFmtId="1" fontId="11" fillId="0" borderId="0" xfId="43" applyNumberFormat="1" applyFont="1" applyFill="1" applyAlignment="1">
      <alignment horizontal="centerContinuous"/>
    </xf>
    <xf numFmtId="1" fontId="11" fillId="0" borderId="7" xfId="43" applyNumberFormat="1" applyFont="1" applyFill="1" applyBorder="1" applyAlignment="1">
      <alignment horizontal="centerContinuous"/>
    </xf>
    <xf numFmtId="165" fontId="11" fillId="0" borderId="7" xfId="43" applyNumberFormat="1" applyFont="1" applyFill="1" applyBorder="1"/>
    <xf numFmtId="165" fontId="11" fillId="0" borderId="0" xfId="43" applyNumberFormat="1" applyFont="1" applyFill="1"/>
    <xf numFmtId="165" fontId="11" fillId="0" borderId="11" xfId="43" applyNumberFormat="1" applyFont="1" applyFill="1" applyBorder="1"/>
    <xf numFmtId="1" fontId="11" fillId="0" borderId="7" xfId="43" applyNumberFormat="1" applyFont="1" applyFill="1" applyBorder="1"/>
    <xf numFmtId="1" fontId="11" fillId="0" borderId="0" xfId="43" applyNumberFormat="1" applyFont="1" applyFill="1"/>
    <xf numFmtId="0" fontId="11" fillId="0" borderId="11" xfId="43" applyFont="1" applyFill="1" applyBorder="1"/>
    <xf numFmtId="0" fontId="11" fillId="0" borderId="0" xfId="43" applyFont="1" applyFill="1"/>
    <xf numFmtId="0" fontId="39" fillId="0" borderId="0" xfId="0" applyFont="1" applyFill="1"/>
    <xf numFmtId="0" fontId="39" fillId="0" borderId="0" xfId="43" applyFont="1" applyFill="1"/>
    <xf numFmtId="165" fontId="11" fillId="0" borderId="11" xfId="44" applyNumberFormat="1" applyFont="1" applyFill="1" applyBorder="1"/>
    <xf numFmtId="0" fontId="1" fillId="0" borderId="19" xfId="39" applyFill="1" applyBorder="1"/>
    <xf numFmtId="0" fontId="1" fillId="0" borderId="11" xfId="39" applyFill="1" applyBorder="1"/>
    <xf numFmtId="0" fontId="1" fillId="0" borderId="0" xfId="39" applyFill="1"/>
    <xf numFmtId="3" fontId="11" fillId="0" borderId="7" xfId="44" applyNumberFormat="1" applyFont="1" applyFill="1" applyBorder="1" applyAlignment="1">
      <alignment horizontal="right"/>
    </xf>
    <xf numFmtId="3" fontId="11" fillId="0" borderId="0" xfId="44" applyNumberFormat="1" applyFont="1" applyFill="1" applyAlignment="1">
      <alignment horizontal="right"/>
    </xf>
    <xf numFmtId="3" fontId="11" fillId="0" borderId="11" xfId="44" applyNumberFormat="1" applyFont="1" applyFill="1" applyBorder="1" applyAlignment="1">
      <alignment horizontal="right"/>
    </xf>
    <xf numFmtId="1" fontId="11" fillId="0" borderId="7" xfId="44" applyNumberFormat="1" applyFont="1" applyFill="1" applyBorder="1" applyAlignment="1">
      <alignment horizontal="right"/>
    </xf>
    <xf numFmtId="1" fontId="11" fillId="0" borderId="0" xfId="44" applyNumberFormat="1" applyFont="1" applyFill="1" applyAlignment="1">
      <alignment horizontal="right"/>
    </xf>
    <xf numFmtId="165" fontId="11" fillId="0" borderId="17" xfId="44" applyNumberFormat="1" applyFont="1" applyFill="1" applyBorder="1"/>
    <xf numFmtId="0" fontId="1" fillId="0" borderId="17" xfId="39" applyFill="1" applyBorder="1"/>
    <xf numFmtId="0" fontId="44" fillId="0" borderId="0" xfId="44" applyFont="1"/>
    <xf numFmtId="0" fontId="44" fillId="0" borderId="0" xfId="44" applyFont="1" applyAlignment="1">
      <alignment horizontal="centerContinuous"/>
    </xf>
    <xf numFmtId="0" fontId="44" fillId="0" borderId="4" xfId="44" applyFont="1" applyBorder="1" applyAlignment="1">
      <alignment horizontal="centerContinuous"/>
    </xf>
    <xf numFmtId="0" fontId="44" fillId="0" borderId="10" xfId="44" applyFont="1" applyBorder="1" applyAlignment="1">
      <alignment horizontal="centerContinuous"/>
    </xf>
    <xf numFmtId="0" fontId="44" fillId="0" borderId="0" xfId="44" applyFont="1" applyAlignment="1">
      <alignment horizontal="right"/>
    </xf>
    <xf numFmtId="0" fontId="44" fillId="0" borderId="8" xfId="44" applyFont="1" applyBorder="1"/>
    <xf numFmtId="1" fontId="1" fillId="0" borderId="0" xfId="44" applyNumberFormat="1" applyFont="1" applyAlignment="1">
      <alignment horizontal="left" vertical="center" wrapText="1"/>
    </xf>
    <xf numFmtId="0" fontId="45" fillId="0" borderId="0" xfId="0" applyFont="1"/>
    <xf numFmtId="164" fontId="19" fillId="0" borderId="0" xfId="44" applyNumberFormat="1" applyFont="1" applyBorder="1"/>
    <xf numFmtId="0" fontId="46" fillId="0" borderId="0" xfId="0" quotePrefix="1" applyFont="1" applyAlignment="1">
      <alignment wrapText="1"/>
    </xf>
    <xf numFmtId="0" fontId="11" fillId="0" borderId="0" xfId="0" applyFont="1"/>
    <xf numFmtId="0" fontId="11" fillId="0" borderId="7" xfId="44" applyFont="1" applyFill="1" applyBorder="1" applyAlignment="1">
      <alignment horizontal="right"/>
    </xf>
    <xf numFmtId="0" fontId="11" fillId="0" borderId="0" xfId="44" applyFont="1" applyFill="1" applyAlignment="1">
      <alignment horizontal="right"/>
    </xf>
    <xf numFmtId="0" fontId="3" fillId="0" borderId="0" xfId="43" applyFont="1"/>
    <xf numFmtId="0" fontId="1" fillId="0" borderId="0" xfId="39" applyFont="1"/>
    <xf numFmtId="165" fontId="1" fillId="0" borderId="0" xfId="39" applyNumberFormat="1" applyFont="1"/>
    <xf numFmtId="0" fontId="15" fillId="0" borderId="20" xfId="0" applyFont="1" applyBorder="1" applyAlignment="1">
      <alignment horizontal="left"/>
    </xf>
    <xf numFmtId="0" fontId="15" fillId="0" borderId="21" xfId="0" applyFont="1" applyBorder="1" applyAlignment="1">
      <alignment horizontal="left"/>
    </xf>
    <xf numFmtId="0" fontId="16" fillId="0" borderId="20" xfId="0" applyFont="1" applyBorder="1" applyAlignment="1">
      <alignment horizontal="left" wrapText="1"/>
    </xf>
    <xf numFmtId="0" fontId="16" fillId="0" borderId="21" xfId="0" applyFont="1" applyBorder="1" applyAlignment="1">
      <alignment horizontal="left" wrapText="1"/>
    </xf>
    <xf numFmtId="0" fontId="16" fillId="0" borderId="20" xfId="0" applyFont="1" applyBorder="1" applyAlignment="1">
      <alignment horizontal="left"/>
    </xf>
    <xf numFmtId="0" fontId="16" fillId="0" borderId="21" xfId="0" applyFont="1" applyBorder="1" applyAlignment="1">
      <alignment horizontal="left"/>
    </xf>
    <xf numFmtId="0" fontId="27" fillId="0" borderId="0" xfId="0" applyFont="1" applyAlignment="1">
      <alignment horizontal="left" wrapText="1"/>
    </xf>
    <xf numFmtId="1" fontId="11" fillId="0" borderId="5" xfId="44" applyNumberFormat="1" applyFont="1" applyBorder="1" applyAlignment="1">
      <alignment horizontal="center"/>
    </xf>
    <xf numFmtId="1" fontId="11" fillId="0" borderId="4" xfId="44" applyNumberFormat="1" applyFont="1" applyBorder="1" applyAlignment="1">
      <alignment horizontal="center"/>
    </xf>
    <xf numFmtId="1" fontId="11" fillId="0" borderId="6" xfId="44" applyNumberFormat="1" applyFont="1" applyBorder="1" applyAlignment="1">
      <alignment horizontal="center"/>
    </xf>
    <xf numFmtId="1" fontId="11" fillId="0" borderId="17" xfId="44" applyNumberFormat="1" applyFont="1" applyBorder="1" applyAlignment="1">
      <alignment horizontal="center"/>
    </xf>
    <xf numFmtId="1" fontId="11" fillId="0" borderId="10" xfId="44" applyNumberFormat="1" applyFont="1" applyBorder="1" applyAlignment="1">
      <alignment horizontal="center"/>
    </xf>
    <xf numFmtId="1" fontId="11" fillId="0" borderId="9" xfId="44" applyNumberFormat="1" applyFont="1" applyBorder="1" applyAlignment="1">
      <alignment horizontal="center"/>
    </xf>
    <xf numFmtId="1" fontId="11" fillId="0" borderId="7" xfId="44" applyNumberFormat="1" applyFont="1" applyBorder="1" applyAlignment="1">
      <alignment horizontal="center"/>
    </xf>
    <xf numFmtId="1" fontId="11" fillId="0" borderId="0" xfId="44" applyNumberFormat="1" applyFont="1" applyAlignment="1">
      <alignment horizontal="center"/>
    </xf>
    <xf numFmtId="1" fontId="11" fillId="0" borderId="11" xfId="44" applyNumberFormat="1" applyFont="1" applyBorder="1" applyAlignment="1">
      <alignment horizontal="center"/>
    </xf>
    <xf numFmtId="1" fontId="1" fillId="0" borderId="0" xfId="44" applyNumberFormat="1" applyFont="1" applyAlignment="1">
      <alignment horizontal="left" vertical="center" wrapText="1"/>
    </xf>
    <xf numFmtId="1" fontId="19" fillId="0" borderId="0" xfId="44" applyNumberFormat="1" applyFont="1" applyAlignment="1">
      <alignment horizontal="center"/>
    </xf>
    <xf numFmtId="1" fontId="1" fillId="0" borderId="5" xfId="44" applyNumberFormat="1" applyFont="1" applyBorder="1" applyAlignment="1">
      <alignment horizontal="center"/>
    </xf>
    <xf numFmtId="1" fontId="1" fillId="0" borderId="4" xfId="44" applyNumberFormat="1" applyFont="1" applyBorder="1" applyAlignment="1">
      <alignment horizontal="center"/>
    </xf>
    <xf numFmtId="1" fontId="1" fillId="0" borderId="6" xfId="44" applyNumberFormat="1" applyFont="1" applyBorder="1" applyAlignment="1">
      <alignment horizontal="center"/>
    </xf>
    <xf numFmtId="1" fontId="1" fillId="0" borderId="17" xfId="44" applyNumberFormat="1" applyFont="1" applyBorder="1" applyAlignment="1">
      <alignment horizontal="center"/>
    </xf>
    <xf numFmtId="1" fontId="1" fillId="0" borderId="10" xfId="44" applyNumberFormat="1" applyFont="1" applyBorder="1" applyAlignment="1">
      <alignment horizontal="center"/>
    </xf>
    <xf numFmtId="1" fontId="1" fillId="0" borderId="9" xfId="44" applyNumberFormat="1" applyFont="1" applyBorder="1" applyAlignment="1">
      <alignment horizontal="center"/>
    </xf>
    <xf numFmtId="1" fontId="10" fillId="0" borderId="0" xfId="43" applyNumberFormat="1" applyFont="1" applyAlignment="1">
      <alignment horizontal="center"/>
    </xf>
    <xf numFmtId="1" fontId="34" fillId="0" borderId="0" xfId="44" applyNumberFormat="1" applyFont="1" applyAlignment="1">
      <alignment horizontal="center"/>
    </xf>
    <xf numFmtId="1" fontId="32" fillId="0" borderId="0" xfId="44" applyNumberFormat="1" applyFont="1" applyAlignment="1">
      <alignment horizontal="center"/>
    </xf>
    <xf numFmtId="1" fontId="10" fillId="0" borderId="0" xfId="44" applyNumberFormat="1" applyFont="1" applyAlignment="1">
      <alignment horizontal="center"/>
    </xf>
    <xf numFmtId="0" fontId="1" fillId="0" borderId="0" xfId="0" quotePrefix="1" applyFont="1" applyAlignment="1">
      <alignment horizontal="left" wrapText="1"/>
    </xf>
    <xf numFmtId="0" fontId="10" fillId="0" borderId="0" xfId="44" applyFont="1" applyAlignment="1">
      <alignment horizontal="center"/>
    </xf>
    <xf numFmtId="0" fontId="11" fillId="0" borderId="15" xfId="44" applyFont="1" applyBorder="1" applyAlignment="1">
      <alignment horizontal="center"/>
    </xf>
    <xf numFmtId="0" fontId="11" fillId="0" borderId="16" xfId="44" applyFont="1" applyBorder="1" applyAlignment="1">
      <alignment horizontal="center"/>
    </xf>
    <xf numFmtId="1" fontId="11" fillId="0" borderId="12" xfId="44" applyNumberFormat="1" applyFont="1" applyBorder="1" applyAlignment="1">
      <alignment horizontal="center"/>
    </xf>
    <xf numFmtId="1" fontId="11" fillId="0" borderId="14" xfId="44" applyNumberFormat="1" applyFont="1" applyBorder="1" applyAlignment="1">
      <alignment horizontal="center"/>
    </xf>
    <xf numFmtId="1" fontId="1" fillId="3" borderId="0" xfId="44" applyNumberFormat="1" applyFont="1" applyFill="1" applyAlignment="1">
      <alignment horizontal="left" vertical="center" wrapText="1"/>
    </xf>
    <xf numFmtId="1" fontId="27" fillId="3" borderId="0" xfId="44" applyNumberFormat="1" applyFont="1" applyFill="1" applyAlignment="1">
      <alignment horizontal="left" vertical="center" wrapText="1"/>
    </xf>
    <xf numFmtId="1" fontId="27" fillId="0" borderId="0" xfId="44" applyNumberFormat="1" applyFont="1" applyAlignment="1">
      <alignment horizontal="left" vertical="center" wrapText="1"/>
    </xf>
    <xf numFmtId="1" fontId="37" fillId="0" borderId="0" xfId="44" applyNumberFormat="1" applyFont="1" applyAlignment="1">
      <alignment horizontal="center"/>
    </xf>
  </cellXfs>
  <cellStyles count="54">
    <cellStyle name="0" xfId="1" xr:uid="{00000000-0005-0000-0000-000000000000}"/>
    <cellStyle name="0.0" xfId="2" xr:uid="{00000000-0005-0000-0000-000001000000}"/>
    <cellStyle name="0.0000" xfId="3" xr:uid="{00000000-0005-0000-0000-000002000000}"/>
    <cellStyle name="decimalen" xfId="4" xr:uid="{00000000-0005-0000-0000-000003000000}"/>
    <cellStyle name="decimalen 2" xfId="5" xr:uid="{00000000-0005-0000-0000-000004000000}"/>
    <cellStyle name="decimalen 3" xfId="6" xr:uid="{00000000-0005-0000-0000-000005000000}"/>
    <cellStyle name="decimalenpunt2" xfId="7" xr:uid="{00000000-0005-0000-0000-000006000000}"/>
    <cellStyle name="Header" xfId="8" xr:uid="{00000000-0005-0000-0000-000007000000}"/>
    <cellStyle name="Header 2" xfId="9" xr:uid="{00000000-0005-0000-0000-000008000000}"/>
    <cellStyle name="Header 2 2" xfId="10" xr:uid="{00000000-0005-0000-0000-000009000000}"/>
    <cellStyle name="Header 2 3" xfId="11" xr:uid="{00000000-0005-0000-0000-00000A000000}"/>
    <cellStyle name="Header 2 4" xfId="12" xr:uid="{00000000-0005-0000-0000-00000B000000}"/>
    <cellStyle name="Header 3" xfId="13" xr:uid="{00000000-0005-0000-0000-00000C000000}"/>
    <cellStyle name="Header 4" xfId="14" xr:uid="{00000000-0005-0000-0000-00000D000000}"/>
    <cellStyle name="Header 5" xfId="15" xr:uid="{00000000-0005-0000-0000-00000E000000}"/>
    <cellStyle name="Header 6" xfId="16" xr:uid="{00000000-0005-0000-0000-00000F000000}"/>
    <cellStyle name="Hyperlink" xfId="17" builtinId="8"/>
    <cellStyle name="komma1nul" xfId="18" xr:uid="{00000000-0005-0000-0000-000011000000}"/>
    <cellStyle name="komma1nul 2" xfId="19" xr:uid="{00000000-0005-0000-0000-000012000000}"/>
    <cellStyle name="komma1nul 3" xfId="20" xr:uid="{00000000-0005-0000-0000-000013000000}"/>
    <cellStyle name="komma2nul" xfId="21" xr:uid="{00000000-0005-0000-0000-000014000000}"/>
    <cellStyle name="komma2nul 2" xfId="22" xr:uid="{00000000-0005-0000-0000-000015000000}"/>
    <cellStyle name="komma2nul 3" xfId="23" xr:uid="{00000000-0005-0000-0000-000016000000}"/>
    <cellStyle name="Netten_1" xfId="24" xr:uid="{00000000-0005-0000-0000-000017000000}"/>
    <cellStyle name="nieuw" xfId="25" xr:uid="{00000000-0005-0000-0000-000018000000}"/>
    <cellStyle name="Niveau" xfId="26" xr:uid="{00000000-0005-0000-0000-000019000000}"/>
    <cellStyle name="Niveau 2" xfId="27" xr:uid="{00000000-0005-0000-0000-00001A000000}"/>
    <cellStyle name="Niveau 3" xfId="28" xr:uid="{00000000-0005-0000-0000-00001B000000}"/>
    <cellStyle name="perc1nul" xfId="29" xr:uid="{00000000-0005-0000-0000-00001C000000}"/>
    <cellStyle name="perc1nul 2" xfId="30" xr:uid="{00000000-0005-0000-0000-00001D000000}"/>
    <cellStyle name="perc1nul 3" xfId="31" xr:uid="{00000000-0005-0000-0000-00001E000000}"/>
    <cellStyle name="perc2nul" xfId="32" xr:uid="{00000000-0005-0000-0000-00001F000000}"/>
    <cellStyle name="perc2nul 2" xfId="33" xr:uid="{00000000-0005-0000-0000-000020000000}"/>
    <cellStyle name="perc2nul 3" xfId="34" xr:uid="{00000000-0005-0000-0000-000021000000}"/>
    <cellStyle name="perc3nul" xfId="35" xr:uid="{00000000-0005-0000-0000-000022000000}"/>
    <cellStyle name="perc3nul 2" xfId="36" xr:uid="{00000000-0005-0000-0000-000023000000}"/>
    <cellStyle name="perc3nul 3" xfId="37" xr:uid="{00000000-0005-0000-0000-000024000000}"/>
    <cellStyle name="perc4" xfId="38" xr:uid="{00000000-0005-0000-0000-000025000000}"/>
    <cellStyle name="Standaard" xfId="0" builtinId="0"/>
    <cellStyle name="Standaard 2" xfId="39" xr:uid="{00000000-0005-0000-0000-000027000000}"/>
    <cellStyle name="Standaard 3" xfId="40" xr:uid="{00000000-0005-0000-0000-000028000000}"/>
    <cellStyle name="Standaard 4" xfId="41" xr:uid="{00000000-0005-0000-0000-000029000000}"/>
    <cellStyle name="Standaard_96BUSO01" xfId="42" xr:uid="{00000000-0005-0000-0000-00002A000000}"/>
    <cellStyle name="Standaard_96dsec21" xfId="43" xr:uid="{00000000-0005-0000-0000-00002B000000}"/>
    <cellStyle name="Standaard_studiebewijzen_SO_0203" xfId="44" xr:uid="{00000000-0005-0000-0000-00002C000000}"/>
    <cellStyle name="Subtotaal" xfId="45" xr:uid="{00000000-0005-0000-0000-00002D000000}"/>
    <cellStyle name="Subtotaal 2" xfId="46" xr:uid="{00000000-0005-0000-0000-00002E000000}"/>
    <cellStyle name="Subtotaal 3" xfId="47" xr:uid="{00000000-0005-0000-0000-00002F000000}"/>
    <cellStyle name="Titel" xfId="48" builtinId="15" customBuiltin="1"/>
    <cellStyle name="Titel 2" xfId="49" xr:uid="{00000000-0005-0000-0000-000031000000}"/>
    <cellStyle name="Titel 3" xfId="50" xr:uid="{00000000-0005-0000-0000-000032000000}"/>
    <cellStyle name="Totaal" xfId="51" builtinId="25" customBuiltin="1"/>
    <cellStyle name="Totaal 2" xfId="52" xr:uid="{00000000-0005-0000-0000-000034000000}"/>
    <cellStyle name="Totaal 3" xfId="53" xr:uid="{00000000-0005-0000-0000-00003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15240</xdr:rowOff>
    </xdr:from>
    <xdr:to>
      <xdr:col>18</xdr:col>
      <xdr:colOff>7620</xdr:colOff>
      <xdr:row>93</xdr:row>
      <xdr:rowOff>22860</xdr:rowOff>
    </xdr:to>
    <xdr:sp macro="" textlink="">
      <xdr:nvSpPr>
        <xdr:cNvPr id="2" name="Tekstvak 1">
          <a:extLst>
            <a:ext uri="{FF2B5EF4-FFF2-40B4-BE49-F238E27FC236}">
              <a16:creationId xmlns:a16="http://schemas.microsoft.com/office/drawing/2014/main" id="{24B9D27F-0AC8-4B83-80A9-A9DAB8EFE2C8}"/>
            </a:ext>
          </a:extLst>
        </xdr:cNvPr>
        <xdr:cNvSpPr txBox="1"/>
      </xdr:nvSpPr>
      <xdr:spPr>
        <a:xfrm>
          <a:off x="30480" y="15240"/>
          <a:ext cx="8755380" cy="1205484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400" b="1" i="0">
              <a:solidFill>
                <a:schemeClr val="dk1"/>
              </a:solidFill>
              <a:effectLst/>
              <a:latin typeface="+mn-lt"/>
              <a:ea typeface="+mn-ea"/>
              <a:cs typeface="+mn-cs"/>
            </a:rPr>
            <a:t>Uitleg studiebewijzen</a:t>
          </a:r>
        </a:p>
        <a:p>
          <a:br>
            <a:rPr lang="nl-BE"/>
          </a:br>
          <a:r>
            <a:rPr lang="nl-BE" sz="1200" b="1" i="0">
              <a:solidFill>
                <a:schemeClr val="dk1"/>
              </a:solidFill>
              <a:effectLst/>
              <a:latin typeface="+mn-lt"/>
              <a:ea typeface="+mn-ea"/>
              <a:cs typeface="+mn-cs"/>
            </a:rPr>
            <a:t>Voltijds gewoon secundair onderwijs</a:t>
          </a:r>
          <a:br>
            <a:rPr lang="nl-BE" b="0"/>
          </a:br>
          <a:r>
            <a:rPr lang="nl-BE" sz="1100" b="0" i="0">
              <a:solidFill>
                <a:schemeClr val="dk1"/>
              </a:solidFill>
              <a:effectLst/>
              <a:latin typeface="+mn-lt"/>
              <a:ea typeface="+mn-ea"/>
              <a:cs typeface="+mn-cs"/>
            </a:rPr>
            <a:t>---------------------------------------------------</a:t>
          </a:r>
          <a:br>
            <a:rPr lang="nl-BE" b="0"/>
          </a:br>
          <a:r>
            <a:rPr lang="nl-BE" sz="1100" b="0" i="0">
              <a:solidFill>
                <a:schemeClr val="dk1"/>
              </a:solidFill>
              <a:effectLst/>
              <a:latin typeface="+mn-lt"/>
              <a:ea typeface="+mn-ea"/>
              <a:cs typeface="+mn-cs"/>
            </a:rPr>
            <a:t>In het voltijds gewoon secundair onderwijs kunnen volgende studiebewijzen worden behaald:</a:t>
          </a:r>
          <a:br>
            <a:rPr lang="nl-BE" b="0"/>
          </a:br>
          <a:r>
            <a:rPr lang="nl-BE" sz="1100" b="0" i="0">
              <a:solidFill>
                <a:schemeClr val="dk1"/>
              </a:solidFill>
              <a:effectLst/>
              <a:latin typeface="+mn-lt"/>
              <a:ea typeface="+mn-ea"/>
              <a:cs typeface="+mn-cs"/>
            </a:rPr>
            <a:t>• Op het einde van de 1ste en de 2de graad: een getuigschrift.</a:t>
          </a:r>
          <a:br>
            <a:rPr lang="nl-BE" b="0"/>
          </a:br>
          <a:r>
            <a:rPr lang="nl-BE" sz="1100" b="0" i="0">
              <a:solidFill>
                <a:schemeClr val="dk1"/>
              </a:solidFill>
              <a:effectLst/>
              <a:latin typeface="+mn-lt"/>
              <a:ea typeface="+mn-ea"/>
              <a:cs typeface="+mn-cs"/>
            </a:rPr>
            <a:t>• In het 2de leerjaar van de 3de graad bso: een studiegetuigschrift</a:t>
          </a:r>
          <a:br>
            <a:rPr lang="nl-BE" b="0"/>
          </a:br>
          <a:r>
            <a:rPr lang="nl-BE" sz="1100" b="0" i="0">
              <a:solidFill>
                <a:schemeClr val="dk1"/>
              </a:solidFill>
              <a:effectLst/>
              <a:latin typeface="+mn-lt"/>
              <a:ea typeface="+mn-ea"/>
              <a:cs typeface="+mn-cs"/>
            </a:rPr>
            <a:t>• In het 2de leerjaar van de 3de graad aso, tso en kso of in het 3de leerjaar van de 3de graad bso: een diploma secundair onderwijs </a:t>
          </a:r>
          <a:br>
            <a:rPr lang="nl-BE" b="0"/>
          </a:br>
          <a:r>
            <a:rPr lang="nl-BE" sz="1100" b="0" i="0">
              <a:solidFill>
                <a:schemeClr val="dk1"/>
              </a:solidFill>
              <a:effectLst/>
              <a:latin typeface="+mn-lt"/>
              <a:ea typeface="+mn-ea"/>
              <a:cs typeface="+mn-cs"/>
            </a:rPr>
            <a:t>• In het 3de leerjaar van de 3de graad bso (specialisatiejaar), als de leerling een vooropleiding in aso, tso of kso heeft gevolgd en al een diploma secundair onderwijs heeft behaald: een studiegetuigschrift </a:t>
          </a:r>
          <a:br>
            <a:rPr lang="nl-BE" b="0"/>
          </a:br>
          <a:r>
            <a:rPr lang="nl-BE" sz="1100" b="0" i="0">
              <a:solidFill>
                <a:schemeClr val="dk1"/>
              </a:solidFill>
              <a:effectLst/>
              <a:latin typeface="+mn-lt"/>
              <a:ea typeface="+mn-ea"/>
              <a:cs typeface="+mn-cs"/>
            </a:rPr>
            <a:t>• Na een opleiding secundair-na-secundair in tso of kso: een certificaat Se-n-Se</a:t>
          </a:r>
          <a:br>
            <a:rPr lang="nl-BE" b="0"/>
          </a:br>
          <a:br>
            <a:rPr lang="nl-BE" b="0"/>
          </a:br>
          <a:r>
            <a:rPr lang="nl-BE" sz="1100" b="0" i="0">
              <a:solidFill>
                <a:sysClr val="windowText" lastClr="000000"/>
              </a:solidFill>
              <a:effectLst/>
              <a:latin typeface="+mn-lt"/>
              <a:ea typeface="+mn-ea"/>
              <a:cs typeface="+mn-cs"/>
            </a:rPr>
            <a:t>Het voltijds secundair onderwijs is in de meeste scholen lineair georganiseerd. Dat betekent dat het gebonden is aan leerjaren. In een klein aantal scholen in het bso wordt vanaf de 2de graad modulair gewerkt: de leerstof is er ingedeeld in modules</a:t>
          </a:r>
          <a:r>
            <a:rPr lang="nl-BE" sz="1100" b="0" i="0">
              <a:solidFill>
                <a:srgbClr val="FF0000"/>
              </a:solidFill>
              <a:effectLst/>
              <a:latin typeface="+mn-lt"/>
              <a:ea typeface="+mn-ea"/>
              <a:cs typeface="+mn-cs"/>
            </a:rPr>
            <a:t>. </a:t>
          </a:r>
          <a:r>
            <a:rPr lang="nl-BE" sz="1100" b="0" i="0">
              <a:solidFill>
                <a:sysClr val="windowText" lastClr="000000"/>
              </a:solidFill>
              <a:effectLst/>
              <a:latin typeface="+mn-lt"/>
              <a:ea typeface="+mn-ea"/>
              <a:cs typeface="+mn-cs"/>
            </a:rPr>
            <a:t>Als een leerling met succes een module afwerkt, krijgt hij een deelcertificaat. Is hij geslaagd in alle modules van een opleiding dan behaalt hij het certificaat van die opleiding. Deze certificaten en deelcertificaten zijn niet opgenomen in het statistisch jaarboek.</a:t>
          </a:r>
          <a:r>
            <a:rPr lang="nl-BE" sz="1100" b="0" i="0">
              <a:solidFill>
                <a:srgbClr val="FF0000"/>
              </a:solidFill>
              <a:effectLst/>
              <a:latin typeface="+mn-lt"/>
              <a:ea typeface="+mn-ea"/>
              <a:cs typeface="+mn-cs"/>
            </a:rPr>
            <a:t> </a:t>
          </a:r>
          <a:r>
            <a:rPr lang="nl-BE" sz="1100" b="0" i="0">
              <a:solidFill>
                <a:sysClr val="windowText" lastClr="000000"/>
              </a:solidFill>
              <a:effectLst/>
              <a:latin typeface="+mn-lt"/>
              <a:ea typeface="+mn-ea"/>
              <a:cs typeface="+mn-cs"/>
            </a:rPr>
            <a:t>Verder kan de leerling in de modulaire opleidingen dezelfde studiebewijzen behalen als in de lineaire bso-opleidingen. Deze studiebewijzen zijn wel opgenomen in de publicatie.</a:t>
          </a:r>
        </a:p>
        <a:p>
          <a:endParaRPr lang="nl-BE" sz="1100" b="0" i="0">
            <a:solidFill>
              <a:schemeClr val="dk1"/>
            </a:solidFill>
            <a:effectLst/>
            <a:latin typeface="+mn-lt"/>
            <a:ea typeface="+mn-ea"/>
            <a:cs typeface="+mn-cs"/>
          </a:endParaRPr>
        </a:p>
        <a:p>
          <a:endParaRPr lang="nl-BE" sz="1100" b="0" i="0">
            <a:solidFill>
              <a:schemeClr val="dk1"/>
            </a:solidFill>
            <a:effectLst/>
            <a:latin typeface="+mn-lt"/>
            <a:ea typeface="+mn-ea"/>
            <a:cs typeface="+mn-cs"/>
          </a:endParaRPr>
        </a:p>
        <a:p>
          <a:r>
            <a:rPr lang="nl-BE" sz="1200" b="1" i="0">
              <a:solidFill>
                <a:schemeClr val="dk1"/>
              </a:solidFill>
              <a:effectLst/>
              <a:latin typeface="+mn-lt"/>
              <a:ea typeface="+mn-ea"/>
              <a:cs typeface="+mn-cs"/>
            </a:rPr>
            <a:t>Deeltijds beroepssecundair onderwijs</a:t>
          </a:r>
          <a:br>
            <a:rPr lang="nl-BE" b="0"/>
          </a:br>
          <a:r>
            <a:rPr lang="nl-BE" sz="1100" b="0" i="0">
              <a:solidFill>
                <a:schemeClr val="dk1"/>
              </a:solidFill>
              <a:effectLst/>
              <a:latin typeface="+mn-lt"/>
              <a:ea typeface="+mn-ea"/>
              <a:cs typeface="+mn-cs"/>
            </a:rPr>
            <a:t>----------------------------------------------------</a:t>
          </a:r>
          <a:br>
            <a:rPr lang="nl-BE" b="0"/>
          </a:br>
          <a:r>
            <a:rPr lang="nl-BE" sz="1100" b="0" i="0">
              <a:solidFill>
                <a:schemeClr val="dk1"/>
              </a:solidFill>
              <a:effectLst/>
              <a:latin typeface="+mn-lt"/>
              <a:ea typeface="+mn-ea"/>
              <a:cs typeface="+mn-cs"/>
            </a:rPr>
            <a:t>In DBSO behaalt een jongere een certificaat als hij slaagt voor een (modulaire of niet-modulaire) opleiding.</a:t>
          </a:r>
          <a:br>
            <a:rPr lang="nl-BE" b="0"/>
          </a:br>
          <a:r>
            <a:rPr lang="nl-BE" sz="1100" b="0" i="0">
              <a:solidFill>
                <a:schemeClr val="dk1"/>
              </a:solidFill>
              <a:effectLst/>
              <a:latin typeface="+mn-lt"/>
              <a:ea typeface="+mn-ea"/>
              <a:cs typeface="+mn-cs"/>
            </a:rPr>
            <a:t>Daarnaast kan hij, als hij aan de voorwaarden voldoet, ook een aantal studiebewijzen behalen gelijkwaardig aan die die worden uitgereikt in het voltijds secundair onderwijs:</a:t>
          </a:r>
          <a:br>
            <a:rPr lang="nl-BE" b="0"/>
          </a:br>
          <a:r>
            <a:rPr lang="nl-BE" sz="1100" b="0" i="0">
              <a:solidFill>
                <a:schemeClr val="dk1"/>
              </a:solidFill>
              <a:effectLst/>
              <a:latin typeface="+mn-lt"/>
              <a:ea typeface="+mn-ea"/>
              <a:cs typeface="+mn-cs"/>
            </a:rPr>
            <a:t>• Een getuigschrift 2de graad secundair onderwijs</a:t>
          </a:r>
          <a:br>
            <a:rPr lang="nl-BE" b="0"/>
          </a:br>
          <a:r>
            <a:rPr lang="nl-BE" sz="1100" b="0" i="0">
              <a:solidFill>
                <a:schemeClr val="dk1"/>
              </a:solidFill>
              <a:effectLst/>
              <a:latin typeface="+mn-lt"/>
              <a:ea typeface="+mn-ea"/>
              <a:cs typeface="+mn-cs"/>
            </a:rPr>
            <a:t>• Een studiegetuigschrift 2de leerjaar 3de graad secundair onderwijs </a:t>
          </a:r>
          <a:br>
            <a:rPr lang="nl-BE" b="0"/>
          </a:br>
          <a:r>
            <a:rPr lang="nl-BE" sz="1100" b="0" i="0">
              <a:solidFill>
                <a:schemeClr val="dk1"/>
              </a:solidFill>
              <a:effectLst/>
              <a:latin typeface="+mn-lt"/>
              <a:ea typeface="+mn-ea"/>
              <a:cs typeface="+mn-cs"/>
            </a:rPr>
            <a:t>• Een diploma secundair onderwijs</a:t>
          </a:r>
          <a:br>
            <a:rPr lang="nl-BE" b="0"/>
          </a:br>
          <a:br>
            <a:rPr lang="nl-BE" b="0"/>
          </a:br>
          <a:r>
            <a:rPr lang="nl-BE" sz="1100" b="0" i="0">
              <a:solidFill>
                <a:schemeClr val="dk1"/>
              </a:solidFill>
              <a:effectLst/>
              <a:latin typeface="+mn-lt"/>
              <a:ea typeface="+mn-ea"/>
              <a:cs typeface="+mn-cs"/>
            </a:rPr>
            <a:t>Een leerling kan in 1 schooljaar tegelijkertijd een certificaat en een ander studiebewijs (getuigschrift, studiegetuigschrift of diploma) behalen.</a:t>
          </a:r>
          <a:br>
            <a:rPr lang="nl-BE" b="0"/>
          </a:br>
          <a:endParaRPr lang="nl-BE" b="0"/>
        </a:p>
        <a:p>
          <a:endParaRPr lang="nl-BE" sz="1100" b="1" i="0">
            <a:solidFill>
              <a:schemeClr val="dk1"/>
            </a:solidFill>
            <a:effectLst/>
            <a:latin typeface="+mn-lt"/>
            <a:ea typeface="+mn-ea"/>
            <a:cs typeface="+mn-cs"/>
          </a:endParaRPr>
        </a:p>
        <a:p>
          <a:r>
            <a:rPr lang="nl-BE" sz="1200" b="1" i="0">
              <a:solidFill>
                <a:schemeClr val="dk1"/>
              </a:solidFill>
              <a:effectLst/>
              <a:latin typeface="+mn-lt"/>
              <a:ea typeface="+mn-ea"/>
              <a:cs typeface="+mn-cs"/>
            </a:rPr>
            <a:t>Buitengewoon secundair onderwijs (opleidingsvormen 3 en 4)</a:t>
          </a:r>
          <a:br>
            <a:rPr lang="nl-BE"/>
          </a:br>
          <a:r>
            <a:rPr lang="nl-BE" sz="1100" b="1" i="0">
              <a:solidFill>
                <a:schemeClr val="dk1"/>
              </a:solidFill>
              <a:effectLst/>
              <a:latin typeface="+mn-lt"/>
              <a:ea typeface="+mn-ea"/>
              <a:cs typeface="+mn-cs"/>
            </a:rPr>
            <a:t>-----------------------------------------------------------------------------------</a:t>
          </a:r>
          <a:br>
            <a:rPr lang="nl-BE"/>
          </a:br>
          <a:r>
            <a:rPr lang="nl-BE" sz="1100" b="1" i="0">
              <a:solidFill>
                <a:schemeClr val="dk1"/>
              </a:solidFill>
              <a:effectLst/>
              <a:latin typeface="+mn-lt"/>
              <a:ea typeface="+mn-ea"/>
              <a:cs typeface="+mn-cs"/>
            </a:rPr>
            <a:t>Opleidingsvorm 3</a:t>
          </a:r>
          <a:br>
            <a:rPr lang="nl-BE" b="0"/>
          </a:br>
          <a:r>
            <a:rPr lang="nl-BE" sz="1100" b="0" i="0">
              <a:solidFill>
                <a:schemeClr val="dk1"/>
              </a:solidFill>
              <a:effectLst/>
              <a:latin typeface="+mn-lt"/>
              <a:ea typeface="+mn-ea"/>
              <a:cs typeface="+mn-cs"/>
            </a:rPr>
            <a:t>Op het einde van de kwalificatiefase of in de integratiefase (ABO) kan een leerling in BuSO OV3 een getuigschrift van de opleiding behalen. </a:t>
          </a:r>
          <a:br>
            <a:rPr lang="nl-BE" b="0"/>
          </a:br>
          <a:r>
            <a:rPr lang="nl-BE" sz="1100" b="0" i="0">
              <a:solidFill>
                <a:schemeClr val="dk1"/>
              </a:solidFill>
              <a:effectLst/>
              <a:latin typeface="+mn-lt"/>
              <a:ea typeface="+mn-ea"/>
              <a:cs typeface="+mn-cs"/>
            </a:rPr>
            <a:t>Als de leerling de integratiefase of alternerende beroepsopleiding met vrucht heeft doorlopen kan hij een getuigschrift van alternerende beroepsopleiding behalen. </a:t>
          </a:r>
          <a:br>
            <a:rPr lang="nl-BE" b="0"/>
          </a:br>
          <a:r>
            <a:rPr lang="nl-BE" sz="1100" b="0" i="0">
              <a:solidFill>
                <a:schemeClr val="dk1"/>
              </a:solidFill>
              <a:effectLst/>
              <a:latin typeface="+mn-lt"/>
              <a:ea typeface="+mn-ea"/>
              <a:cs typeface="+mn-cs"/>
            </a:rPr>
            <a:t>Een leerling kan in 1 schooljaar tegelijkertijd een getuigschrift van de opleiding en een getuigschrift van alternerende beroepsopleiding behalen.</a:t>
          </a:r>
          <a:br>
            <a:rPr lang="nl-BE" b="0"/>
          </a:br>
          <a:br>
            <a:rPr lang="nl-BE" b="0"/>
          </a:br>
          <a:r>
            <a:rPr lang="nl-BE" sz="1100" b="0" i="0">
              <a:solidFill>
                <a:schemeClr val="dk1"/>
              </a:solidFill>
              <a:effectLst/>
              <a:latin typeface="+mn-lt"/>
              <a:ea typeface="+mn-ea"/>
              <a:cs typeface="+mn-cs"/>
            </a:rPr>
            <a:t>In een aantal scholen wordt modulair gewerkt: de leerstof is er ingedeeld in modules. Als een leerling met succes een module afwerkt, krijgt hij een deelcertificaat. Is hij geslaagd in alle modules van een opleiding dan behaalt hij het certificaat van die opleiding. Certificaat en getuigschrift van de opleiding zijn gelijkwaardige studiebewijzen. In het</a:t>
          </a:r>
          <a:r>
            <a:rPr lang="nl-BE" sz="1100" b="0" i="0" baseline="0">
              <a:solidFill>
                <a:schemeClr val="dk1"/>
              </a:solidFill>
              <a:effectLst/>
              <a:latin typeface="+mn-lt"/>
              <a:ea typeface="+mn-ea"/>
              <a:cs typeface="+mn-cs"/>
            </a:rPr>
            <a:t> jaarboek</a:t>
          </a:r>
          <a:r>
            <a:rPr lang="nl-BE" sz="1100" b="0" i="0">
              <a:solidFill>
                <a:schemeClr val="dk1"/>
              </a:solidFill>
              <a:effectLst/>
              <a:latin typeface="+mn-lt"/>
              <a:ea typeface="+mn-ea"/>
              <a:cs typeface="+mn-cs"/>
            </a:rPr>
            <a:t> zijn de certificaten opgenomen die uitgereikt werden op het einde van de kwalificatiefase of de integratiefase (ABO) in opleidingsvorm 3 modulair stelsel. Verder kan de leerling in de modulaire opleidingen dezelfde studiebewijzen behalen als in de lineaire opleidingen in opleidingsvorm 3. </a:t>
          </a:r>
          <a:br>
            <a:rPr lang="nl-BE" b="0"/>
          </a:br>
          <a:br>
            <a:rPr lang="nl-BE" b="0"/>
          </a:br>
          <a:r>
            <a:rPr lang="nl-BE" b="1"/>
            <a:t>O</a:t>
          </a:r>
          <a:r>
            <a:rPr lang="nl-BE" sz="1100" b="1" i="0">
              <a:solidFill>
                <a:schemeClr val="dk1"/>
              </a:solidFill>
              <a:effectLst/>
              <a:latin typeface="+mn-lt"/>
              <a:ea typeface="+mn-ea"/>
              <a:cs typeface="+mn-cs"/>
            </a:rPr>
            <a:t>pleidingsvorm 4</a:t>
          </a:r>
          <a:br>
            <a:rPr lang="nl-BE" b="0"/>
          </a:br>
          <a:r>
            <a:rPr lang="nl-BE" sz="1100" b="0" i="0">
              <a:solidFill>
                <a:schemeClr val="dk1"/>
              </a:solidFill>
              <a:effectLst/>
              <a:latin typeface="+mn-lt"/>
              <a:ea typeface="+mn-ea"/>
              <a:cs typeface="+mn-cs"/>
            </a:rPr>
            <a:t>In BuSO OV4 kan een leerling dezelfde studiebewijzen behalen als in het voltijds gewoon secundair onderwijs.</a:t>
          </a:r>
          <a:endParaRPr lang="nl-BE" sz="1100" b="0" i="1">
            <a:solidFill>
              <a:schemeClr val="dk1"/>
            </a:solidFill>
            <a:effectLst/>
            <a:latin typeface="+mn-lt"/>
            <a:ea typeface="+mn-ea"/>
            <a:cs typeface="+mn-cs"/>
          </a:endParaRPr>
        </a:p>
        <a:p>
          <a:endParaRPr lang="nl-BE" sz="1100" b="0" i="1">
            <a:solidFill>
              <a:schemeClr val="dk1"/>
            </a:solidFill>
            <a:effectLst/>
            <a:latin typeface="+mn-lt"/>
            <a:ea typeface="+mn-ea"/>
            <a:cs typeface="+mn-cs"/>
          </a:endParaRPr>
        </a:p>
        <a:p>
          <a:endParaRPr lang="nl-BE" sz="1200" i="1">
            <a:solidFill>
              <a:schemeClr val="dk1"/>
            </a:solidFill>
            <a:effectLst/>
            <a:latin typeface="+mn-lt"/>
            <a:ea typeface="+mn-ea"/>
            <a:cs typeface="+mn-cs"/>
          </a:endParaRPr>
        </a:p>
        <a:p>
          <a:r>
            <a:rPr lang="nl-BE" sz="1200" b="1" i="0">
              <a:solidFill>
                <a:schemeClr val="dk1"/>
              </a:solidFill>
              <a:effectLst/>
              <a:latin typeface="+mn-lt"/>
              <a:ea typeface="+mn-ea"/>
              <a:cs typeface="+mn-cs"/>
            </a:rPr>
            <a:t>Leerlingen in duale opleidingen kunnen diverse soorten studiebewijzen behalen</a:t>
          </a:r>
        </a:p>
        <a:p>
          <a:r>
            <a:rPr lang="nl-BE" sz="1100" i="1">
              <a:solidFill>
                <a:schemeClr val="dk1"/>
              </a:solidFill>
              <a:effectLst/>
              <a:latin typeface="+mn-lt"/>
              <a:ea typeface="+mn-ea"/>
              <a:cs typeface="+mn-cs"/>
            </a:rPr>
            <a:t>=================================================================</a:t>
          </a:r>
          <a:endParaRPr lang="nl-BE" sz="1100">
            <a:solidFill>
              <a:schemeClr val="dk1"/>
            </a:solidFill>
            <a:effectLst/>
            <a:latin typeface="+mn-lt"/>
            <a:ea typeface="+mn-ea"/>
            <a:cs typeface="+mn-cs"/>
          </a:endParaRPr>
        </a:p>
        <a:p>
          <a:pPr lvl="0"/>
          <a:r>
            <a:rPr lang="nl-BE" sz="1100" i="0">
              <a:solidFill>
                <a:schemeClr val="dk1"/>
              </a:solidFill>
              <a:effectLst/>
              <a:latin typeface="+mn-lt"/>
              <a:ea typeface="+mn-ea"/>
              <a:cs typeface="+mn-cs"/>
            </a:rPr>
            <a:t>1. Een onderwijskwalificatie: als de leerling slaagt voor het geheel van de onderwijsdoelen van de opleiding zoals vermeld in het standaardtraject.  </a:t>
          </a:r>
        </a:p>
        <a:p>
          <a:r>
            <a:rPr lang="nl-BE" sz="1100" i="0">
              <a:solidFill>
                <a:schemeClr val="dk1"/>
              </a:solidFill>
              <a:effectLst/>
              <a:latin typeface="+mn-lt"/>
              <a:ea typeface="+mn-ea"/>
              <a:cs typeface="+mn-cs"/>
            </a:rPr>
            <a:t>    Afhankelijk van het soort onderwijs, het niveau en de onderwijsvorm van de opleiding kan dit een van de volgende studiebewijzen zijn:</a:t>
          </a:r>
        </a:p>
        <a:p>
          <a:pPr lvl="1"/>
          <a:r>
            <a:rPr lang="nl-BE" sz="1100" i="0">
              <a:solidFill>
                <a:schemeClr val="dk1"/>
              </a:solidFill>
              <a:effectLst/>
              <a:latin typeface="+mn-lt"/>
              <a:ea typeface="+mn-ea"/>
              <a:cs typeface="+mn-cs"/>
            </a:rPr>
            <a:t>Een diploma secundair onderwijs</a:t>
          </a:r>
        </a:p>
        <a:p>
          <a:pPr lvl="1"/>
          <a:r>
            <a:rPr lang="nl-BE" sz="1100" i="0">
              <a:solidFill>
                <a:schemeClr val="dk1"/>
              </a:solidFill>
              <a:effectLst/>
              <a:latin typeface="+mn-lt"/>
              <a:ea typeface="+mn-ea"/>
              <a:cs typeface="+mn-cs"/>
            </a:rPr>
            <a:t>Een studiegetuigschrift van het 2de leerjaar van de 3de graad</a:t>
          </a:r>
        </a:p>
        <a:p>
          <a:pPr lvl="1"/>
          <a:r>
            <a:rPr lang="nl-BE" sz="1100" i="0">
              <a:solidFill>
                <a:schemeClr val="dk1"/>
              </a:solidFill>
              <a:effectLst/>
              <a:latin typeface="+mn-lt"/>
              <a:ea typeface="+mn-ea"/>
              <a:cs typeface="+mn-cs"/>
            </a:rPr>
            <a:t>Een studiegetuigschrift van het 3de leerjaar van de 3de graad (specialisatiejaar)</a:t>
          </a:r>
        </a:p>
        <a:p>
          <a:pPr lvl="1"/>
          <a:r>
            <a:rPr lang="nl-BE" sz="1100" i="0">
              <a:solidFill>
                <a:schemeClr val="dk1"/>
              </a:solidFill>
              <a:effectLst/>
              <a:latin typeface="+mn-lt"/>
              <a:ea typeface="+mn-ea"/>
              <a:cs typeface="+mn-cs"/>
            </a:rPr>
            <a:t>Een getuigschrift van de 2de graad</a:t>
          </a:r>
        </a:p>
        <a:p>
          <a:pPr lvl="1"/>
          <a:r>
            <a:rPr lang="nl-BE" sz="1100" i="0">
              <a:solidFill>
                <a:schemeClr val="dk1"/>
              </a:solidFill>
              <a:effectLst/>
              <a:latin typeface="+mn-lt"/>
              <a:ea typeface="+mn-ea"/>
              <a:cs typeface="+mn-cs"/>
            </a:rPr>
            <a:t>Een getuigschrift van de opleiding (buso OV3)</a:t>
          </a:r>
        </a:p>
        <a:p>
          <a:r>
            <a:rPr lang="nl-BE" sz="1100" i="0">
              <a:solidFill>
                <a:schemeClr val="dk1"/>
              </a:solidFill>
              <a:effectLst/>
              <a:latin typeface="+mn-lt"/>
              <a:ea typeface="+mn-ea"/>
              <a:cs typeface="+mn-cs"/>
            </a:rPr>
            <a:t> </a:t>
          </a:r>
        </a:p>
        <a:p>
          <a:r>
            <a:rPr lang="nl-BE" sz="1100" i="0">
              <a:solidFill>
                <a:schemeClr val="dk1"/>
              </a:solidFill>
              <a:effectLst/>
              <a:latin typeface="+mn-lt"/>
              <a:ea typeface="+mn-ea"/>
              <a:cs typeface="+mn-cs"/>
            </a:rPr>
            <a:t>2. </a:t>
          </a:r>
          <a:r>
            <a:rPr lang="nl-BE" sz="1100" i="0">
              <a:solidFill>
                <a:sysClr val="windowText" lastClr="000000"/>
              </a:solidFill>
              <a:effectLst/>
              <a:latin typeface="+mn-lt"/>
              <a:ea typeface="+mn-ea"/>
              <a:cs typeface="+mn-cs"/>
            </a:rPr>
            <a:t>Als de leerling</a:t>
          </a:r>
          <a:r>
            <a:rPr lang="nl-BE" sz="1100" i="0" baseline="0">
              <a:solidFill>
                <a:sysClr val="windowText" lastClr="000000"/>
              </a:solidFill>
              <a:effectLst/>
              <a:latin typeface="+mn-lt"/>
              <a:ea typeface="+mn-ea"/>
              <a:cs typeface="+mn-cs"/>
            </a:rPr>
            <a:t> geen onderwijskwalificatie behaalt, maar wel slaagt voor alle competenties die deel uitmaken van een beroepskwalificatie, kan hij e</a:t>
          </a:r>
          <a:r>
            <a:rPr lang="nl-BE" sz="1100" i="0">
              <a:solidFill>
                <a:sysClr val="windowText" lastClr="000000"/>
              </a:solidFill>
              <a:effectLst/>
              <a:latin typeface="+mn-lt"/>
              <a:ea typeface="+mn-ea"/>
              <a:cs typeface="+mn-cs"/>
            </a:rPr>
            <a:t>en bewijs van beroepskwalificatie behalen. </a:t>
          </a:r>
        </a:p>
        <a:p>
          <a:r>
            <a:rPr lang="nl-BE" sz="1100" i="0">
              <a:solidFill>
                <a:schemeClr val="dk1"/>
              </a:solidFill>
              <a:effectLst/>
              <a:latin typeface="+mn-lt"/>
              <a:ea typeface="+mn-ea"/>
              <a:cs typeface="+mn-cs"/>
            </a:rPr>
            <a:t>Sommige opleidingen zijn gebaseerd op meerdere beroepskwalificaties, waardoor de leerling ook meerdere bewijzen van beroepskwalificatie kan behalen met één opleiding.  </a:t>
          </a:r>
        </a:p>
        <a:p>
          <a:r>
            <a:rPr lang="nl-BE" sz="1100" i="0">
              <a:solidFill>
                <a:schemeClr val="dk1"/>
              </a:solidFill>
              <a:effectLst/>
              <a:latin typeface="+mn-lt"/>
              <a:ea typeface="+mn-ea"/>
              <a:cs typeface="+mn-cs"/>
            </a:rPr>
            <a:t> </a:t>
          </a:r>
        </a:p>
        <a:p>
          <a:r>
            <a:rPr lang="nl-BE" sz="1100" i="0">
              <a:solidFill>
                <a:schemeClr val="dk1"/>
              </a:solidFill>
              <a:effectLst/>
              <a:latin typeface="+mn-lt"/>
              <a:ea typeface="+mn-ea"/>
              <a:cs typeface="+mn-cs"/>
            </a:rPr>
            <a:t>3. Een bewijs van deelkwalificatie: als de leerling slaagt voor een cluster van competenties en geen recht heeft op de studiebewijzen in 1 of 2, en als er deelkwalificaties in het standaardtraject voor de opleiding voorzien zijn.</a:t>
          </a:r>
        </a:p>
        <a:p>
          <a:r>
            <a:rPr lang="nl-BE" sz="1100" i="0">
              <a:solidFill>
                <a:schemeClr val="dk1"/>
              </a:solidFill>
              <a:effectLst/>
              <a:latin typeface="+mn-lt"/>
              <a:ea typeface="+mn-ea"/>
              <a:cs typeface="+mn-cs"/>
            </a:rPr>
            <a:t> </a:t>
          </a:r>
        </a:p>
        <a:p>
          <a:r>
            <a:rPr lang="nl-BE" sz="1100" i="0">
              <a:solidFill>
                <a:schemeClr val="dk1"/>
              </a:solidFill>
              <a:effectLst/>
              <a:latin typeface="+mn-lt"/>
              <a:ea typeface="+mn-ea"/>
              <a:cs typeface="+mn-cs"/>
            </a:rPr>
            <a:t>4. Een bewijs van competenties: als de leerling geen recht heeft op de studiebewijzen in 1, 2 of 3</a:t>
          </a:r>
          <a:r>
            <a:rPr lang="nl-BE" sz="1100" i="0">
              <a:solidFill>
                <a:sysClr val="windowText" lastClr="000000"/>
              </a:solidFill>
              <a:effectLst/>
              <a:latin typeface="+mn-lt"/>
              <a:ea typeface="+mn-ea"/>
              <a:cs typeface="+mn-cs"/>
            </a:rPr>
            <a:t>.  De</a:t>
          </a:r>
          <a:r>
            <a:rPr lang="nl-BE" sz="1100" i="0" baseline="0">
              <a:solidFill>
                <a:sysClr val="windowText" lastClr="000000"/>
              </a:solidFill>
              <a:effectLst/>
              <a:latin typeface="+mn-lt"/>
              <a:ea typeface="+mn-ea"/>
              <a:cs typeface="+mn-cs"/>
            </a:rPr>
            <a:t> bewijzen van competentie zijn niet opgenomen in het statistisch jaarboek. </a:t>
          </a:r>
          <a:endParaRPr lang="nl-BE" sz="1100" i="0">
            <a:solidFill>
              <a:sysClr val="windowText" lastClr="00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bgklad\vermeule\leegtab\varia_s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GODS04"/>
    </sheetNames>
    <sheetDataSet>
      <sheetData sheetId="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K59"/>
  <sheetViews>
    <sheetView tabSelected="1" zoomScaleNormal="100" workbookViewId="0"/>
  </sheetViews>
  <sheetFormatPr defaultColWidth="9.140625" defaultRowHeight="13.2"/>
  <cols>
    <col min="1" max="1" width="73.42578125" style="189" customWidth="1"/>
    <col min="2" max="2" width="14.85546875" style="188" customWidth="1"/>
    <col min="3" max="16384" width="9.140625" style="29"/>
  </cols>
  <sheetData>
    <row r="1" spans="1:11" ht="15.6">
      <c r="A1" s="192" t="s">
        <v>0</v>
      </c>
    </row>
    <row r="2" spans="1:11" s="135" customFormat="1" ht="15.6">
      <c r="A2" s="193" t="s">
        <v>480</v>
      </c>
      <c r="B2" s="194"/>
    </row>
    <row r="3" spans="1:11" s="135" customFormat="1" ht="15.6">
      <c r="A3" s="193"/>
      <c r="B3" s="194"/>
    </row>
    <row r="4" spans="1:11" s="135" customFormat="1" ht="15">
      <c r="A4" s="195" t="s">
        <v>1</v>
      </c>
      <c r="B4" s="151" t="s">
        <v>2</v>
      </c>
    </row>
    <row r="5" spans="1:11" ht="13.8" thickBot="1"/>
    <row r="6" spans="1:11" ht="14.4" thickBot="1">
      <c r="A6" s="320" t="s">
        <v>538</v>
      </c>
      <c r="B6" s="321"/>
    </row>
    <row r="7" spans="1:11" ht="24.6" customHeight="1">
      <c r="A7" s="326" t="s">
        <v>537</v>
      </c>
      <c r="B7" s="326"/>
    </row>
    <row r="8" spans="1:11" ht="17.399999999999999" customHeight="1">
      <c r="A8" s="27" t="s">
        <v>3</v>
      </c>
    </row>
    <row r="9" spans="1:11">
      <c r="A9" s="87" t="s">
        <v>4</v>
      </c>
      <c r="B9" s="151" t="s">
        <v>481</v>
      </c>
    </row>
    <row r="10" spans="1:11">
      <c r="A10" s="87" t="s">
        <v>5</v>
      </c>
      <c r="B10" s="151" t="s">
        <v>482</v>
      </c>
      <c r="J10" s="40"/>
      <c r="K10" s="40"/>
    </row>
    <row r="11" spans="1:11">
      <c r="A11" s="27" t="s">
        <v>6</v>
      </c>
      <c r="K11" s="40"/>
    </row>
    <row r="12" spans="1:11">
      <c r="A12" s="87" t="s">
        <v>7</v>
      </c>
      <c r="B12" s="151" t="s">
        <v>483</v>
      </c>
    </row>
    <row r="13" spans="1:11">
      <c r="A13" s="87" t="s">
        <v>8</v>
      </c>
      <c r="B13" s="151" t="s">
        <v>484</v>
      </c>
    </row>
    <row r="14" spans="1:11">
      <c r="A14" s="87" t="s">
        <v>9</v>
      </c>
      <c r="B14" s="151" t="s">
        <v>485</v>
      </c>
    </row>
    <row r="15" spans="1:11">
      <c r="A15" s="87" t="s">
        <v>10</v>
      </c>
      <c r="B15" s="151" t="s">
        <v>486</v>
      </c>
    </row>
    <row r="16" spans="1:11">
      <c r="A16" s="87" t="s">
        <v>11</v>
      </c>
      <c r="B16" s="151" t="s">
        <v>486</v>
      </c>
    </row>
    <row r="18" spans="1:11">
      <c r="A18" s="27" t="s">
        <v>12</v>
      </c>
      <c r="J18" s="41"/>
      <c r="K18" s="40"/>
    </row>
    <row r="19" spans="1:11">
      <c r="A19" s="87" t="s">
        <v>13</v>
      </c>
      <c r="B19" s="151" t="s">
        <v>487</v>
      </c>
      <c r="K19" s="40"/>
    </row>
    <row r="20" spans="1:11">
      <c r="A20" s="87" t="s">
        <v>14</v>
      </c>
      <c r="B20" s="151" t="s">
        <v>488</v>
      </c>
    </row>
    <row r="21" spans="1:11">
      <c r="A21" s="87" t="s">
        <v>15</v>
      </c>
      <c r="B21" s="151" t="s">
        <v>489</v>
      </c>
    </row>
    <row r="22" spans="1:11">
      <c r="A22" s="87" t="s">
        <v>16</v>
      </c>
      <c r="B22" s="151" t="s">
        <v>490</v>
      </c>
    </row>
    <row r="23" spans="1:11">
      <c r="A23" s="87" t="s">
        <v>11</v>
      </c>
      <c r="B23" s="151" t="s">
        <v>490</v>
      </c>
    </row>
    <row r="24" spans="1:11">
      <c r="A24" s="87"/>
    </row>
    <row r="25" spans="1:11">
      <c r="A25" s="27" t="s">
        <v>17</v>
      </c>
    </row>
    <row r="26" spans="1:11">
      <c r="A26" s="87" t="s">
        <v>18</v>
      </c>
      <c r="B26" s="151" t="s">
        <v>491</v>
      </c>
    </row>
    <row r="27" spans="1:11">
      <c r="A27" s="87" t="s">
        <v>11</v>
      </c>
      <c r="B27" s="151" t="s">
        <v>491</v>
      </c>
    </row>
    <row r="28" spans="1:11">
      <c r="A28" s="87"/>
    </row>
    <row r="29" spans="1:11">
      <c r="A29" s="27" t="s">
        <v>19</v>
      </c>
    </row>
    <row r="30" spans="1:11">
      <c r="A30" s="87" t="s">
        <v>16</v>
      </c>
      <c r="B30" s="151" t="s">
        <v>492</v>
      </c>
    </row>
    <row r="31" spans="1:11">
      <c r="A31" s="87" t="s">
        <v>11</v>
      </c>
      <c r="B31" s="151" t="s">
        <v>492</v>
      </c>
    </row>
    <row r="32" spans="1:11">
      <c r="A32" s="87"/>
    </row>
    <row r="33" spans="1:2">
      <c r="A33" s="27" t="s">
        <v>20</v>
      </c>
    </row>
    <row r="34" spans="1:2">
      <c r="A34" s="87" t="s">
        <v>21</v>
      </c>
      <c r="B34" s="151" t="s">
        <v>493</v>
      </c>
    </row>
    <row r="35" spans="1:2">
      <c r="A35" s="87" t="s">
        <v>22</v>
      </c>
      <c r="B35" s="151" t="s">
        <v>494</v>
      </c>
    </row>
    <row r="36" spans="1:2">
      <c r="A36" s="87"/>
    </row>
    <row r="37" spans="1:2">
      <c r="A37" s="27" t="s">
        <v>23</v>
      </c>
    </row>
    <row r="38" spans="1:2">
      <c r="A38" s="87" t="s">
        <v>24</v>
      </c>
      <c r="B38" s="151" t="s">
        <v>495</v>
      </c>
    </row>
    <row r="39" spans="1:2">
      <c r="A39" s="189" t="s">
        <v>25</v>
      </c>
      <c r="B39" s="151" t="s">
        <v>495</v>
      </c>
    </row>
    <row r="41" spans="1:2">
      <c r="A41" s="190" t="s">
        <v>26</v>
      </c>
    </row>
    <row r="42" spans="1:2">
      <c r="A42" s="189" t="s">
        <v>27</v>
      </c>
      <c r="B42" s="151" t="s">
        <v>496</v>
      </c>
    </row>
    <row r="43" spans="1:2">
      <c r="A43" s="189" t="s">
        <v>28</v>
      </c>
      <c r="B43" s="151" t="s">
        <v>497</v>
      </c>
    </row>
    <row r="44" spans="1:2">
      <c r="A44" s="189" t="s">
        <v>29</v>
      </c>
      <c r="B44" s="151" t="s">
        <v>498</v>
      </c>
    </row>
    <row r="45" spans="1:2">
      <c r="A45" s="189" t="s">
        <v>30</v>
      </c>
      <c r="B45" s="151" t="s">
        <v>499</v>
      </c>
    </row>
    <row r="46" spans="1:2">
      <c r="A46" s="189" t="s">
        <v>31</v>
      </c>
      <c r="B46" s="151" t="s">
        <v>500</v>
      </c>
    </row>
    <row r="47" spans="1:2">
      <c r="B47" s="151"/>
    </row>
    <row r="48" spans="1:2" ht="13.8" thickBot="1"/>
    <row r="49" spans="1:2" ht="33" customHeight="1" thickBot="1">
      <c r="A49" s="322" t="s">
        <v>539</v>
      </c>
      <c r="B49" s="323"/>
    </row>
    <row r="50" spans="1:2" ht="38.4" customHeight="1">
      <c r="A50" s="196" t="s">
        <v>32</v>
      </c>
    </row>
    <row r="51" spans="1:2">
      <c r="A51" s="87" t="s">
        <v>33</v>
      </c>
      <c r="B51" s="151" t="s">
        <v>501</v>
      </c>
    </row>
    <row r="52" spans="1:2">
      <c r="A52" s="87" t="s">
        <v>34</v>
      </c>
      <c r="B52" s="151" t="s">
        <v>502</v>
      </c>
    </row>
    <row r="54" spans="1:2" ht="13.8" thickBot="1"/>
    <row r="55" spans="1:2" ht="13.8" thickBot="1">
      <c r="A55" s="324" t="s">
        <v>35</v>
      </c>
      <c r="B55" s="325"/>
    </row>
    <row r="56" spans="1:2">
      <c r="A56" s="189" t="s">
        <v>36</v>
      </c>
      <c r="B56" s="151" t="s">
        <v>503</v>
      </c>
    </row>
    <row r="57" spans="1:2">
      <c r="A57" s="189" t="s">
        <v>37</v>
      </c>
      <c r="B57" s="151" t="s">
        <v>504</v>
      </c>
    </row>
    <row r="58" spans="1:2">
      <c r="A58" s="189" t="s">
        <v>38</v>
      </c>
      <c r="B58" s="151" t="s">
        <v>505</v>
      </c>
    </row>
    <row r="59" spans="1:2">
      <c r="A59" s="189" t="s">
        <v>39</v>
      </c>
      <c r="B59" s="151" t="s">
        <v>506</v>
      </c>
    </row>
  </sheetData>
  <mergeCells count="4">
    <mergeCell ref="A6:B6"/>
    <mergeCell ref="A49:B49"/>
    <mergeCell ref="A55:B55"/>
    <mergeCell ref="A7:B7"/>
  </mergeCells>
  <phoneticPr fontId="0" type="noConversion"/>
  <hyperlinks>
    <hyperlink ref="B9" location="'21dsec01'!A1" display="21dsec01" xr:uid="{00000000-0004-0000-0000-000000000000}"/>
    <hyperlink ref="B10" location="'21dsec02'!A1" display="21dsec02" xr:uid="{00000000-0004-0000-0000-000001000000}"/>
    <hyperlink ref="B12" location="'21dsec03'!A1" display="21dsec03" xr:uid="{00000000-0004-0000-0000-000002000000}"/>
    <hyperlink ref="B13" location="'21dsec04'!A1" display="21dsec04" xr:uid="{00000000-0004-0000-0000-000003000000}"/>
    <hyperlink ref="B14" location="'21dsec05'!A1" display="21dsec05" xr:uid="{00000000-0004-0000-0000-000004000000}"/>
    <hyperlink ref="B15" location="'21dsec06'!A1" display="21dsec06" xr:uid="{00000000-0004-0000-0000-000005000000}"/>
    <hyperlink ref="B16" location="'21dsec06'!A1" display="21dsec06" xr:uid="{00000000-0004-0000-0000-000006000000}"/>
    <hyperlink ref="B19" location="'21dsec07'!A1" display="21dsec07" xr:uid="{00000000-0004-0000-0000-000007000000}"/>
    <hyperlink ref="B20" location="'21dsec08'!A1" display="21dsec08" xr:uid="{00000000-0004-0000-0000-000008000000}"/>
    <hyperlink ref="B21" location="'21dsec09'!A1" display="21dsec09" xr:uid="{00000000-0004-0000-0000-000009000000}"/>
    <hyperlink ref="B26" location="'21dsec10'!A1" display="21dsec10" xr:uid="{00000000-0004-0000-0000-00000A000000}"/>
    <hyperlink ref="B27" location="'21dsec10'!A1" display="21dsec10" xr:uid="{00000000-0004-0000-0000-00000B000000}"/>
    <hyperlink ref="B30" location="'21dsec13'!A1" display="21dsec13" xr:uid="{00000000-0004-0000-0000-00000C000000}"/>
    <hyperlink ref="B31" location="'21dsec13'!A1" display="21dsec13" xr:uid="{00000000-0004-0000-0000-00000D000000}"/>
    <hyperlink ref="B34" location="'21dsec11'!A1" display="21dsec11" xr:uid="{00000000-0004-0000-0000-00000E000000}"/>
    <hyperlink ref="B35" location="'21dsec12'!A1" display="21dsec12" xr:uid="{00000000-0004-0000-0000-00000F000000}"/>
    <hyperlink ref="B22" location="'21dsec14'!A1" display="21dsec14" xr:uid="{00000000-0004-0000-0000-000010000000}"/>
    <hyperlink ref="B23" location="'21dsec14'!A1" display="21dsec14" xr:uid="{00000000-0004-0000-0000-000011000000}"/>
    <hyperlink ref="B38" location="'21dsec15'!A1" display="21dsec15" xr:uid="{00000000-0004-0000-0000-000012000000}"/>
    <hyperlink ref="B39" location="'21dsec15'!A1" display="21dsec15" xr:uid="{00000000-0004-0000-0000-000013000000}"/>
    <hyperlink ref="B42" location="'21dsec16'!A1" display="21dsec16" xr:uid="{00000000-0004-0000-0000-000014000000}"/>
    <hyperlink ref="B43" location="'21dsec17'!A1" display="21dsec17" xr:uid="{00000000-0004-0000-0000-000015000000}"/>
    <hyperlink ref="B44" location="'21dsec18'!A1" display="21dsec18" xr:uid="{00000000-0004-0000-0000-000016000000}"/>
    <hyperlink ref="B45" location="'21dsec19'!A1" display="21dsec19" xr:uid="{00000000-0004-0000-0000-000017000000}"/>
    <hyperlink ref="B46" location="'21dsec20'!A1" display="21dsec20" xr:uid="{00000000-0004-0000-0000-000018000000}"/>
    <hyperlink ref="B51" location="'21dsec21'!A1" display="21dsec21" xr:uid="{00000000-0004-0000-0000-000019000000}"/>
    <hyperlink ref="B52" location="'21dsec22'!A1" display="21dsec22" xr:uid="{00000000-0004-0000-0000-00001A000000}"/>
    <hyperlink ref="B56" location="'21dsec23'!A1" display="21dsec23" xr:uid="{00000000-0004-0000-0000-00001B000000}"/>
    <hyperlink ref="B57" location="'21dsec24'!A1" display="21dsec24" xr:uid="{00000000-0004-0000-0000-00001C000000}"/>
    <hyperlink ref="B58" location="'21dsec25'!A1" display="21dsec25" xr:uid="{00000000-0004-0000-0000-00001D000000}"/>
    <hyperlink ref="B59" location="'21dsec26'!A1" display="21dsec26" xr:uid="{00000000-0004-0000-0000-00001E000000}"/>
    <hyperlink ref="B4" location="TOELICHTING!A1" display="Toelichting" xr:uid="{00000000-0004-0000-0000-00001F000000}"/>
  </hyperlinks>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P25"/>
  <sheetViews>
    <sheetView zoomScaleNormal="100" workbookViewId="0"/>
  </sheetViews>
  <sheetFormatPr defaultColWidth="10.7109375" defaultRowHeight="10.8"/>
  <cols>
    <col min="1" max="1" width="31.42578125" style="1" customWidth="1"/>
    <col min="2" max="3" width="8.7109375" style="1" customWidth="1"/>
    <col min="4" max="16" width="8.710937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12</v>
      </c>
      <c r="B5" s="4"/>
      <c r="C5" s="4"/>
      <c r="D5" s="5"/>
      <c r="E5" s="5"/>
      <c r="F5" s="5"/>
      <c r="G5" s="5"/>
      <c r="H5" s="5"/>
      <c r="I5" s="5"/>
      <c r="J5" s="5"/>
      <c r="K5" s="5"/>
      <c r="L5" s="5"/>
      <c r="M5" s="5"/>
      <c r="N5" s="5"/>
      <c r="O5" s="5"/>
      <c r="P5" s="5"/>
    </row>
    <row r="6" spans="1:16">
      <c r="A6" s="3" t="s">
        <v>164</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94</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327" t="s">
        <v>43</v>
      </c>
      <c r="C10" s="328"/>
      <c r="D10" s="329"/>
      <c r="E10" s="327" t="s">
        <v>29</v>
      </c>
      <c r="F10" s="328"/>
      <c r="G10" s="329"/>
      <c r="H10" s="8"/>
      <c r="I10" s="7" t="s">
        <v>30</v>
      </c>
      <c r="J10" s="9"/>
      <c r="K10" s="8"/>
      <c r="L10" s="7" t="s">
        <v>31</v>
      </c>
      <c r="M10" s="9"/>
      <c r="N10" s="327" t="s">
        <v>44</v>
      </c>
      <c r="O10" s="328"/>
      <c r="P10" s="328"/>
    </row>
    <row r="11" spans="1:16" ht="12.75" customHeight="1">
      <c r="B11" s="330" t="s">
        <v>45</v>
      </c>
      <c r="C11" s="331"/>
      <c r="D11" s="332"/>
      <c r="E11" s="11"/>
      <c r="F11" s="4"/>
      <c r="G11" s="5"/>
      <c r="H11" s="11"/>
      <c r="I11" s="4"/>
      <c r="J11" s="5"/>
      <c r="K11" s="11"/>
      <c r="L11" s="4"/>
      <c r="M11" s="5"/>
      <c r="N11" s="11"/>
      <c r="O11" s="4"/>
      <c r="P11" s="5"/>
    </row>
    <row r="12" spans="1:16" s="16" customForma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16">
      <c r="A13" s="178" t="s">
        <v>179</v>
      </c>
      <c r="B13" s="266">
        <v>2</v>
      </c>
      <c r="C13" s="267">
        <v>10</v>
      </c>
      <c r="D13" s="267">
        <v>12</v>
      </c>
      <c r="E13" s="266">
        <v>28</v>
      </c>
      <c r="F13" s="267">
        <v>84</v>
      </c>
      <c r="G13" s="267">
        <v>112</v>
      </c>
      <c r="H13" s="266">
        <v>3</v>
      </c>
      <c r="I13" s="267">
        <v>14</v>
      </c>
      <c r="J13" s="267">
        <v>17</v>
      </c>
      <c r="K13" s="266">
        <v>7</v>
      </c>
      <c r="L13" s="267">
        <v>27</v>
      </c>
      <c r="M13" s="267">
        <v>34</v>
      </c>
      <c r="N13" s="17">
        <f t="shared" ref="N13:N24" si="0">B13+E13+H13+K13</f>
        <v>40</v>
      </c>
      <c r="O13" s="18">
        <f t="shared" ref="O13:O24" si="1">C13+F13+I13+L13</f>
        <v>135</v>
      </c>
      <c r="P13" s="18">
        <f t="shared" ref="P13:P25" si="2">SUM(N13:O13)</f>
        <v>175</v>
      </c>
    </row>
    <row r="14" spans="1:16">
      <c r="A14" s="1" t="s">
        <v>180</v>
      </c>
      <c r="B14" s="260">
        <v>3</v>
      </c>
      <c r="C14" s="261">
        <v>7</v>
      </c>
      <c r="D14" s="261">
        <v>10</v>
      </c>
      <c r="E14" s="260">
        <v>31</v>
      </c>
      <c r="F14" s="261">
        <v>33</v>
      </c>
      <c r="G14" s="261">
        <v>64</v>
      </c>
      <c r="H14" s="260">
        <v>3</v>
      </c>
      <c r="I14" s="261">
        <v>9</v>
      </c>
      <c r="J14" s="261">
        <v>12</v>
      </c>
      <c r="K14" s="260">
        <v>0</v>
      </c>
      <c r="L14" s="261">
        <v>0</v>
      </c>
      <c r="M14" s="261">
        <v>0</v>
      </c>
      <c r="N14" s="19">
        <f t="shared" si="0"/>
        <v>37</v>
      </c>
      <c r="O14" s="20">
        <f t="shared" si="1"/>
        <v>49</v>
      </c>
      <c r="P14" s="20">
        <f t="shared" si="2"/>
        <v>86</v>
      </c>
    </row>
    <row r="15" spans="1:16">
      <c r="A15" s="1" t="s">
        <v>95</v>
      </c>
      <c r="B15" s="260">
        <v>6</v>
      </c>
      <c r="C15" s="261">
        <v>9</v>
      </c>
      <c r="D15" s="261">
        <v>15</v>
      </c>
      <c r="E15" s="260">
        <v>6</v>
      </c>
      <c r="F15" s="261">
        <v>30</v>
      </c>
      <c r="G15" s="261">
        <v>36</v>
      </c>
      <c r="H15" s="260">
        <v>5</v>
      </c>
      <c r="I15" s="261">
        <v>31</v>
      </c>
      <c r="J15" s="261">
        <v>36</v>
      </c>
      <c r="K15" s="260">
        <v>1</v>
      </c>
      <c r="L15" s="261">
        <v>14</v>
      </c>
      <c r="M15" s="261">
        <v>15</v>
      </c>
      <c r="N15" s="19">
        <f t="shared" si="0"/>
        <v>18</v>
      </c>
      <c r="O15" s="20">
        <f t="shared" si="1"/>
        <v>84</v>
      </c>
      <c r="P15" s="20">
        <f t="shared" si="2"/>
        <v>102</v>
      </c>
    </row>
    <row r="16" spans="1:16">
      <c r="A16" s="1" t="s">
        <v>96</v>
      </c>
      <c r="B16" s="260">
        <v>9</v>
      </c>
      <c r="C16" s="261">
        <v>14</v>
      </c>
      <c r="D16" s="261">
        <v>23</v>
      </c>
      <c r="E16" s="260">
        <v>25</v>
      </c>
      <c r="F16" s="261">
        <v>30</v>
      </c>
      <c r="G16" s="261">
        <v>55</v>
      </c>
      <c r="H16" s="260">
        <v>11</v>
      </c>
      <c r="I16" s="261">
        <v>17</v>
      </c>
      <c r="J16" s="261">
        <v>28</v>
      </c>
      <c r="K16" s="260">
        <v>24</v>
      </c>
      <c r="L16" s="261">
        <v>15</v>
      </c>
      <c r="M16" s="261">
        <v>39</v>
      </c>
      <c r="N16" s="19">
        <f t="shared" si="0"/>
        <v>69</v>
      </c>
      <c r="O16" s="20">
        <f t="shared" si="1"/>
        <v>76</v>
      </c>
      <c r="P16" s="20">
        <f t="shared" si="2"/>
        <v>145</v>
      </c>
    </row>
    <row r="17" spans="1:16">
      <c r="A17" s="1" t="s">
        <v>97</v>
      </c>
      <c r="B17" s="260">
        <v>0</v>
      </c>
      <c r="C17" s="261">
        <v>0</v>
      </c>
      <c r="D17" s="261">
        <v>0</v>
      </c>
      <c r="E17" s="260">
        <v>0</v>
      </c>
      <c r="F17" s="261">
        <v>0</v>
      </c>
      <c r="G17" s="261">
        <v>0</v>
      </c>
      <c r="H17" s="260">
        <v>0</v>
      </c>
      <c r="I17" s="261">
        <v>0</v>
      </c>
      <c r="J17" s="261">
        <v>0</v>
      </c>
      <c r="K17" s="260">
        <v>6</v>
      </c>
      <c r="L17" s="261">
        <v>7</v>
      </c>
      <c r="M17" s="261">
        <v>13</v>
      </c>
      <c r="N17" s="19">
        <f t="shared" si="0"/>
        <v>6</v>
      </c>
      <c r="O17" s="20">
        <f t="shared" si="1"/>
        <v>7</v>
      </c>
      <c r="P17" s="20">
        <f t="shared" si="2"/>
        <v>13</v>
      </c>
    </row>
    <row r="18" spans="1:16">
      <c r="A18" s="1" t="s">
        <v>181</v>
      </c>
      <c r="B18" s="260">
        <v>8</v>
      </c>
      <c r="C18" s="261">
        <v>14</v>
      </c>
      <c r="D18" s="261">
        <v>22</v>
      </c>
      <c r="E18" s="260">
        <v>16</v>
      </c>
      <c r="F18" s="261">
        <v>77</v>
      </c>
      <c r="G18" s="261">
        <v>93</v>
      </c>
      <c r="H18" s="260">
        <v>2</v>
      </c>
      <c r="I18" s="261">
        <v>9</v>
      </c>
      <c r="J18" s="261">
        <v>11</v>
      </c>
      <c r="K18" s="260">
        <v>0</v>
      </c>
      <c r="L18" s="261">
        <v>0</v>
      </c>
      <c r="M18" s="261">
        <v>0</v>
      </c>
      <c r="N18" s="19">
        <f t="shared" si="0"/>
        <v>26</v>
      </c>
      <c r="O18" s="20">
        <f t="shared" si="1"/>
        <v>100</v>
      </c>
      <c r="P18" s="20">
        <f t="shared" si="2"/>
        <v>126</v>
      </c>
    </row>
    <row r="19" spans="1:16">
      <c r="A19" s="1" t="s">
        <v>100</v>
      </c>
      <c r="B19" s="260">
        <v>3</v>
      </c>
      <c r="C19" s="261">
        <v>36</v>
      </c>
      <c r="D19" s="261">
        <v>39</v>
      </c>
      <c r="E19" s="260">
        <v>0</v>
      </c>
      <c r="F19" s="261">
        <v>0</v>
      </c>
      <c r="G19" s="261">
        <v>0</v>
      </c>
      <c r="H19" s="260">
        <v>1</v>
      </c>
      <c r="I19" s="261">
        <v>7</v>
      </c>
      <c r="J19" s="261">
        <v>8</v>
      </c>
      <c r="K19" s="260">
        <v>0</v>
      </c>
      <c r="L19" s="261">
        <v>0</v>
      </c>
      <c r="M19" s="261">
        <v>0</v>
      </c>
      <c r="N19" s="19">
        <f t="shared" si="0"/>
        <v>4</v>
      </c>
      <c r="O19" s="20">
        <f t="shared" si="1"/>
        <v>43</v>
      </c>
      <c r="P19" s="20">
        <f t="shared" si="2"/>
        <v>47</v>
      </c>
    </row>
    <row r="20" spans="1:16">
      <c r="A20" s="1" t="s">
        <v>182</v>
      </c>
      <c r="B20" s="260">
        <v>0</v>
      </c>
      <c r="C20" s="261">
        <v>0</v>
      </c>
      <c r="D20" s="261">
        <v>0</v>
      </c>
      <c r="E20" s="260">
        <v>6</v>
      </c>
      <c r="F20" s="261">
        <v>9</v>
      </c>
      <c r="G20" s="261">
        <v>15</v>
      </c>
      <c r="H20" s="260">
        <v>6</v>
      </c>
      <c r="I20" s="261">
        <v>3</v>
      </c>
      <c r="J20" s="261">
        <v>9</v>
      </c>
      <c r="K20" s="260">
        <v>0</v>
      </c>
      <c r="L20" s="261">
        <v>0</v>
      </c>
      <c r="M20" s="261">
        <v>0</v>
      </c>
      <c r="N20" s="19">
        <f t="shared" si="0"/>
        <v>12</v>
      </c>
      <c r="O20" s="20">
        <f t="shared" si="1"/>
        <v>12</v>
      </c>
      <c r="P20" s="20">
        <f t="shared" si="2"/>
        <v>24</v>
      </c>
    </row>
    <row r="21" spans="1:16">
      <c r="A21" s="1" t="s">
        <v>101</v>
      </c>
      <c r="B21" s="260">
        <v>28</v>
      </c>
      <c r="C21" s="261">
        <v>45</v>
      </c>
      <c r="D21" s="261">
        <v>73</v>
      </c>
      <c r="E21" s="260">
        <v>15</v>
      </c>
      <c r="F21" s="261">
        <v>18</v>
      </c>
      <c r="G21" s="261">
        <v>33</v>
      </c>
      <c r="H21" s="260">
        <v>3</v>
      </c>
      <c r="I21" s="261">
        <v>4</v>
      </c>
      <c r="J21" s="261">
        <v>7</v>
      </c>
      <c r="K21" s="260">
        <v>0</v>
      </c>
      <c r="L21" s="261">
        <v>0</v>
      </c>
      <c r="M21" s="261">
        <v>0</v>
      </c>
      <c r="N21" s="19">
        <f t="shared" si="0"/>
        <v>46</v>
      </c>
      <c r="O21" s="20">
        <f t="shared" si="1"/>
        <v>67</v>
      </c>
      <c r="P21" s="20">
        <f t="shared" si="2"/>
        <v>113</v>
      </c>
    </row>
    <row r="22" spans="1:16">
      <c r="A22" s="1" t="s">
        <v>183</v>
      </c>
      <c r="B22" s="260">
        <v>21</v>
      </c>
      <c r="C22" s="261">
        <v>42</v>
      </c>
      <c r="D22" s="261">
        <v>63</v>
      </c>
      <c r="E22" s="260">
        <v>23</v>
      </c>
      <c r="F22" s="261">
        <v>85</v>
      </c>
      <c r="G22" s="261">
        <v>108</v>
      </c>
      <c r="H22" s="260">
        <v>18</v>
      </c>
      <c r="I22" s="261">
        <v>25</v>
      </c>
      <c r="J22" s="261">
        <v>43</v>
      </c>
      <c r="K22" s="260">
        <v>20</v>
      </c>
      <c r="L22" s="261">
        <v>21</v>
      </c>
      <c r="M22" s="261">
        <v>41</v>
      </c>
      <c r="N22" s="19">
        <f t="shared" si="0"/>
        <v>82</v>
      </c>
      <c r="O22" s="20">
        <f t="shared" si="1"/>
        <v>173</v>
      </c>
      <c r="P22" s="20">
        <f t="shared" si="2"/>
        <v>255</v>
      </c>
    </row>
    <row r="23" spans="1:16">
      <c r="A23" s="1" t="s">
        <v>184</v>
      </c>
      <c r="B23" s="260">
        <v>9</v>
      </c>
      <c r="C23" s="261">
        <v>20</v>
      </c>
      <c r="D23" s="261">
        <v>29</v>
      </c>
      <c r="E23" s="260">
        <v>17</v>
      </c>
      <c r="F23" s="261">
        <v>88</v>
      </c>
      <c r="G23" s="261">
        <v>105</v>
      </c>
      <c r="H23" s="260">
        <v>1</v>
      </c>
      <c r="I23" s="261">
        <v>7</v>
      </c>
      <c r="J23" s="261">
        <v>8</v>
      </c>
      <c r="K23" s="260">
        <v>7</v>
      </c>
      <c r="L23" s="261">
        <v>23</v>
      </c>
      <c r="M23" s="261">
        <v>30</v>
      </c>
      <c r="N23" s="19">
        <f t="shared" si="0"/>
        <v>34</v>
      </c>
      <c r="O23" s="20">
        <f t="shared" si="1"/>
        <v>138</v>
      </c>
      <c r="P23" s="20">
        <f t="shared" si="2"/>
        <v>172</v>
      </c>
    </row>
    <row r="24" spans="1:16">
      <c r="A24" s="1" t="s">
        <v>102</v>
      </c>
      <c r="B24" s="260">
        <v>14</v>
      </c>
      <c r="C24" s="261">
        <v>26</v>
      </c>
      <c r="D24" s="261">
        <v>40</v>
      </c>
      <c r="E24" s="260">
        <v>13</v>
      </c>
      <c r="F24" s="261">
        <v>45</v>
      </c>
      <c r="G24" s="261">
        <v>58</v>
      </c>
      <c r="H24" s="260">
        <v>5</v>
      </c>
      <c r="I24" s="261">
        <v>17</v>
      </c>
      <c r="J24" s="261">
        <v>22</v>
      </c>
      <c r="K24" s="260">
        <v>11</v>
      </c>
      <c r="L24" s="261">
        <v>53</v>
      </c>
      <c r="M24" s="261">
        <v>64</v>
      </c>
      <c r="N24" s="19">
        <f t="shared" si="0"/>
        <v>43</v>
      </c>
      <c r="O24" s="20">
        <f t="shared" si="1"/>
        <v>141</v>
      </c>
      <c r="P24" s="20">
        <f t="shared" si="2"/>
        <v>184</v>
      </c>
    </row>
    <row r="25" spans="1:16" s="21" customFormat="1">
      <c r="A25" s="22" t="s">
        <v>44</v>
      </c>
      <c r="B25" s="23">
        <f t="shared" ref="B25:O25" si="3">SUM(B13:B24)</f>
        <v>103</v>
      </c>
      <c r="C25" s="24">
        <f t="shared" si="3"/>
        <v>223</v>
      </c>
      <c r="D25" s="24">
        <f t="shared" si="3"/>
        <v>326</v>
      </c>
      <c r="E25" s="23">
        <f t="shared" si="3"/>
        <v>180</v>
      </c>
      <c r="F25" s="24">
        <f t="shared" si="3"/>
        <v>499</v>
      </c>
      <c r="G25" s="24">
        <f t="shared" si="3"/>
        <v>679</v>
      </c>
      <c r="H25" s="23">
        <f t="shared" si="3"/>
        <v>58</v>
      </c>
      <c r="I25" s="24">
        <f t="shared" si="3"/>
        <v>143</v>
      </c>
      <c r="J25" s="24">
        <f t="shared" si="3"/>
        <v>201</v>
      </c>
      <c r="K25" s="23">
        <f t="shared" si="3"/>
        <v>76</v>
      </c>
      <c r="L25" s="24">
        <f t="shared" si="3"/>
        <v>160</v>
      </c>
      <c r="M25" s="24">
        <f t="shared" si="3"/>
        <v>236</v>
      </c>
      <c r="N25" s="23">
        <f t="shared" si="3"/>
        <v>417</v>
      </c>
      <c r="O25" s="24">
        <f t="shared" si="3"/>
        <v>1025</v>
      </c>
      <c r="P25" s="24">
        <f t="shared" si="2"/>
        <v>1442</v>
      </c>
    </row>
  </sheetData>
  <mergeCells count="4">
    <mergeCell ref="B10:D10"/>
    <mergeCell ref="B11:D11"/>
    <mergeCell ref="E10:G10"/>
    <mergeCell ref="N10:P10"/>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P68"/>
  <sheetViews>
    <sheetView zoomScaleNormal="100" workbookViewId="0"/>
  </sheetViews>
  <sheetFormatPr defaultColWidth="10.7109375" defaultRowHeight="10.8"/>
  <cols>
    <col min="1" max="1" width="42.42578125" style="1" customWidth="1"/>
    <col min="2" max="3" width="8.42578125" style="1" customWidth="1"/>
    <col min="4" max="16" width="8.4257812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12</v>
      </c>
      <c r="B5" s="4"/>
      <c r="C5" s="4"/>
      <c r="D5" s="5"/>
      <c r="E5" s="5"/>
      <c r="F5" s="5"/>
      <c r="G5" s="5"/>
      <c r="H5" s="5"/>
      <c r="I5" s="5"/>
      <c r="J5" s="5"/>
      <c r="K5" s="5"/>
      <c r="L5" s="5"/>
      <c r="M5" s="5"/>
      <c r="N5" s="5"/>
      <c r="O5" s="5"/>
      <c r="P5" s="5"/>
    </row>
    <row r="6" spans="1:16">
      <c r="A6" s="3" t="s">
        <v>164</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103</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327" t="s">
        <v>43</v>
      </c>
      <c r="C10" s="328"/>
      <c r="D10" s="329"/>
      <c r="E10" s="327" t="s">
        <v>29</v>
      </c>
      <c r="F10" s="328"/>
      <c r="G10" s="329"/>
      <c r="H10" s="8"/>
      <c r="I10" s="7" t="s">
        <v>30</v>
      </c>
      <c r="J10" s="9"/>
      <c r="K10" s="8"/>
      <c r="L10" s="7" t="s">
        <v>31</v>
      </c>
      <c r="M10" s="9"/>
      <c r="N10" s="327" t="s">
        <v>44</v>
      </c>
      <c r="O10" s="328"/>
      <c r="P10" s="328"/>
    </row>
    <row r="11" spans="1:16" ht="12.75" customHeight="1">
      <c r="B11" s="330" t="s">
        <v>45</v>
      </c>
      <c r="C11" s="331"/>
      <c r="D11" s="332"/>
      <c r="E11" s="11"/>
      <c r="F11" s="4"/>
      <c r="G11" s="5"/>
      <c r="H11" s="11"/>
      <c r="I11" s="4"/>
      <c r="J11" s="5"/>
      <c r="K11" s="11"/>
      <c r="L11" s="4"/>
      <c r="M11" s="5"/>
      <c r="N11" s="11"/>
      <c r="O11" s="4"/>
      <c r="P11" s="5"/>
    </row>
    <row r="12" spans="1:16" s="16" customForma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16">
      <c r="A13" s="178" t="s">
        <v>185</v>
      </c>
      <c r="B13" s="266">
        <v>10</v>
      </c>
      <c r="C13" s="267">
        <v>0</v>
      </c>
      <c r="D13" s="267">
        <v>10</v>
      </c>
      <c r="E13" s="266">
        <v>198</v>
      </c>
      <c r="F13" s="267">
        <v>2</v>
      </c>
      <c r="G13" s="267">
        <v>200</v>
      </c>
      <c r="H13" s="266">
        <v>18</v>
      </c>
      <c r="I13" s="267">
        <v>1</v>
      </c>
      <c r="J13" s="267">
        <v>19</v>
      </c>
      <c r="K13" s="266">
        <v>19</v>
      </c>
      <c r="L13" s="267">
        <v>1</v>
      </c>
      <c r="M13" s="267">
        <v>20</v>
      </c>
      <c r="N13" s="17">
        <f t="shared" ref="N13:N46" si="0">B13+E13+H13+K13</f>
        <v>245</v>
      </c>
      <c r="O13" s="18">
        <f t="shared" ref="O13:O46" si="1">C13+F13+I13+L13</f>
        <v>4</v>
      </c>
      <c r="P13" s="18">
        <f t="shared" ref="P13:P46" si="2">SUM(N13:O13)</f>
        <v>249</v>
      </c>
    </row>
    <row r="14" spans="1:16">
      <c r="A14" s="1" t="s">
        <v>507</v>
      </c>
      <c r="B14" s="260">
        <v>0</v>
      </c>
      <c r="C14" s="261">
        <v>0</v>
      </c>
      <c r="D14" s="261">
        <v>0</v>
      </c>
      <c r="E14" s="260">
        <v>1</v>
      </c>
      <c r="F14" s="261">
        <v>0</v>
      </c>
      <c r="G14" s="261">
        <v>1</v>
      </c>
      <c r="H14" s="260">
        <v>0</v>
      </c>
      <c r="I14" s="261">
        <v>0</v>
      </c>
      <c r="J14" s="261">
        <v>0</v>
      </c>
      <c r="K14" s="260">
        <v>0</v>
      </c>
      <c r="L14" s="261">
        <v>0</v>
      </c>
      <c r="M14" s="261">
        <v>0</v>
      </c>
      <c r="N14" s="19">
        <f>B14+E14+H14+K14</f>
        <v>1</v>
      </c>
      <c r="O14" s="20">
        <f>C14+F14+I14+L14</f>
        <v>0</v>
      </c>
      <c r="P14" s="20">
        <f>SUM(N14:O14)</f>
        <v>1</v>
      </c>
    </row>
    <row r="15" spans="1:16">
      <c r="A15" s="1" t="s">
        <v>105</v>
      </c>
      <c r="B15" s="260">
        <v>9</v>
      </c>
      <c r="C15" s="261">
        <v>9</v>
      </c>
      <c r="D15" s="261">
        <v>18</v>
      </c>
      <c r="E15" s="260">
        <v>57</v>
      </c>
      <c r="F15" s="261">
        <v>61</v>
      </c>
      <c r="G15" s="261">
        <v>118</v>
      </c>
      <c r="H15" s="260">
        <v>26</v>
      </c>
      <c r="I15" s="261">
        <v>22</v>
      </c>
      <c r="J15" s="261">
        <v>48</v>
      </c>
      <c r="K15" s="260">
        <v>10</v>
      </c>
      <c r="L15" s="261">
        <v>8</v>
      </c>
      <c r="M15" s="261">
        <v>18</v>
      </c>
      <c r="N15" s="19">
        <f t="shared" si="0"/>
        <v>102</v>
      </c>
      <c r="O15" s="20">
        <f t="shared" si="1"/>
        <v>100</v>
      </c>
      <c r="P15" s="20">
        <f t="shared" si="2"/>
        <v>202</v>
      </c>
    </row>
    <row r="16" spans="1:16">
      <c r="A16" s="1" t="s">
        <v>186</v>
      </c>
      <c r="B16" s="260">
        <v>131</v>
      </c>
      <c r="C16" s="261">
        <v>52</v>
      </c>
      <c r="D16" s="261">
        <v>183</v>
      </c>
      <c r="E16" s="260">
        <v>360</v>
      </c>
      <c r="F16" s="261">
        <v>161</v>
      </c>
      <c r="G16" s="261">
        <v>521</v>
      </c>
      <c r="H16" s="260">
        <v>7</v>
      </c>
      <c r="I16" s="261">
        <v>3</v>
      </c>
      <c r="J16" s="261">
        <v>10</v>
      </c>
      <c r="K16" s="260">
        <v>41</v>
      </c>
      <c r="L16" s="261">
        <v>11</v>
      </c>
      <c r="M16" s="261">
        <v>52</v>
      </c>
      <c r="N16" s="19">
        <f t="shared" si="0"/>
        <v>539</v>
      </c>
      <c r="O16" s="20">
        <f t="shared" si="1"/>
        <v>227</v>
      </c>
      <c r="P16" s="20">
        <f t="shared" si="2"/>
        <v>766</v>
      </c>
    </row>
    <row r="17" spans="1:16">
      <c r="A17" s="1" t="s">
        <v>106</v>
      </c>
      <c r="B17" s="260">
        <v>0</v>
      </c>
      <c r="C17" s="261">
        <v>0</v>
      </c>
      <c r="D17" s="261">
        <v>0</v>
      </c>
      <c r="E17" s="260">
        <v>105</v>
      </c>
      <c r="F17" s="261">
        <v>10</v>
      </c>
      <c r="G17" s="261">
        <v>115</v>
      </c>
      <c r="H17" s="260">
        <v>0</v>
      </c>
      <c r="I17" s="261">
        <v>0</v>
      </c>
      <c r="J17" s="261">
        <v>0</v>
      </c>
      <c r="K17" s="260">
        <v>14</v>
      </c>
      <c r="L17" s="261">
        <v>0</v>
      </c>
      <c r="M17" s="261">
        <v>14</v>
      </c>
      <c r="N17" s="19">
        <f t="shared" si="0"/>
        <v>119</v>
      </c>
      <c r="O17" s="20">
        <f t="shared" si="1"/>
        <v>10</v>
      </c>
      <c r="P17" s="20">
        <f t="shared" si="2"/>
        <v>129</v>
      </c>
    </row>
    <row r="18" spans="1:16">
      <c r="A18" s="1" t="s">
        <v>107</v>
      </c>
      <c r="B18" s="260">
        <v>5</v>
      </c>
      <c r="C18" s="261">
        <v>0</v>
      </c>
      <c r="D18" s="261">
        <v>5</v>
      </c>
      <c r="E18" s="260">
        <v>63</v>
      </c>
      <c r="F18" s="261">
        <v>2</v>
      </c>
      <c r="G18" s="261">
        <v>65</v>
      </c>
      <c r="H18" s="260">
        <v>5</v>
      </c>
      <c r="I18" s="261">
        <v>1</v>
      </c>
      <c r="J18" s="261">
        <v>6</v>
      </c>
      <c r="K18" s="260">
        <v>0</v>
      </c>
      <c r="L18" s="261">
        <v>0</v>
      </c>
      <c r="M18" s="261">
        <v>0</v>
      </c>
      <c r="N18" s="19">
        <f t="shared" si="0"/>
        <v>73</v>
      </c>
      <c r="O18" s="20">
        <f t="shared" si="1"/>
        <v>3</v>
      </c>
      <c r="P18" s="20">
        <f t="shared" si="2"/>
        <v>76</v>
      </c>
    </row>
    <row r="19" spans="1:16">
      <c r="A19" s="1" t="s">
        <v>108</v>
      </c>
      <c r="B19" s="260">
        <v>4</v>
      </c>
      <c r="C19" s="261">
        <v>7</v>
      </c>
      <c r="D19" s="261">
        <v>11</v>
      </c>
      <c r="E19" s="260">
        <v>14</v>
      </c>
      <c r="F19" s="261">
        <v>9</v>
      </c>
      <c r="G19" s="261">
        <v>23</v>
      </c>
      <c r="H19" s="260">
        <v>7</v>
      </c>
      <c r="I19" s="261">
        <v>8</v>
      </c>
      <c r="J19" s="261">
        <v>15</v>
      </c>
      <c r="K19" s="260">
        <v>2</v>
      </c>
      <c r="L19" s="261">
        <v>2</v>
      </c>
      <c r="M19" s="261">
        <v>4</v>
      </c>
      <c r="N19" s="19">
        <f t="shared" si="0"/>
        <v>27</v>
      </c>
      <c r="O19" s="20">
        <f t="shared" si="1"/>
        <v>26</v>
      </c>
      <c r="P19" s="20">
        <f t="shared" si="2"/>
        <v>53</v>
      </c>
    </row>
    <row r="20" spans="1:16">
      <c r="A20" s="1" t="s">
        <v>187</v>
      </c>
      <c r="B20" s="260">
        <v>7</v>
      </c>
      <c r="C20" s="261">
        <v>13</v>
      </c>
      <c r="D20" s="261">
        <v>20</v>
      </c>
      <c r="E20" s="260">
        <v>131</v>
      </c>
      <c r="F20" s="261">
        <v>56</v>
      </c>
      <c r="G20" s="261">
        <v>187</v>
      </c>
      <c r="H20" s="260">
        <v>22</v>
      </c>
      <c r="I20" s="261">
        <v>3</v>
      </c>
      <c r="J20" s="261">
        <v>25</v>
      </c>
      <c r="K20" s="260">
        <v>7</v>
      </c>
      <c r="L20" s="261">
        <v>1</v>
      </c>
      <c r="M20" s="261">
        <v>8</v>
      </c>
      <c r="N20" s="19">
        <f t="shared" si="0"/>
        <v>167</v>
      </c>
      <c r="O20" s="20">
        <f t="shared" si="1"/>
        <v>73</v>
      </c>
      <c r="P20" s="20">
        <f t="shared" si="2"/>
        <v>240</v>
      </c>
    </row>
    <row r="21" spans="1:16">
      <c r="A21" s="1" t="s">
        <v>109</v>
      </c>
      <c r="B21" s="260">
        <v>1</v>
      </c>
      <c r="C21" s="261">
        <v>5</v>
      </c>
      <c r="D21" s="261">
        <v>6</v>
      </c>
      <c r="E21" s="260">
        <v>1</v>
      </c>
      <c r="F21" s="261">
        <v>90</v>
      </c>
      <c r="G21" s="261">
        <v>91</v>
      </c>
      <c r="H21" s="260">
        <v>0</v>
      </c>
      <c r="I21" s="261">
        <v>10</v>
      </c>
      <c r="J21" s="261">
        <v>10</v>
      </c>
      <c r="K21" s="260">
        <v>0</v>
      </c>
      <c r="L21" s="261">
        <v>0</v>
      </c>
      <c r="M21" s="261">
        <v>0</v>
      </c>
      <c r="N21" s="19">
        <f t="shared" si="0"/>
        <v>2</v>
      </c>
      <c r="O21" s="20">
        <f t="shared" si="1"/>
        <v>105</v>
      </c>
      <c r="P21" s="20">
        <f t="shared" si="2"/>
        <v>107</v>
      </c>
    </row>
    <row r="22" spans="1:16">
      <c r="A22" s="1" t="s">
        <v>188</v>
      </c>
      <c r="B22" s="260">
        <v>13</v>
      </c>
      <c r="C22" s="261">
        <v>42</v>
      </c>
      <c r="D22" s="261">
        <v>55</v>
      </c>
      <c r="E22" s="260">
        <v>41</v>
      </c>
      <c r="F22" s="261">
        <v>60</v>
      </c>
      <c r="G22" s="261">
        <v>101</v>
      </c>
      <c r="H22" s="260">
        <v>12</v>
      </c>
      <c r="I22" s="261">
        <v>19</v>
      </c>
      <c r="J22" s="261">
        <v>31</v>
      </c>
      <c r="K22" s="260">
        <v>6</v>
      </c>
      <c r="L22" s="261">
        <v>0</v>
      </c>
      <c r="M22" s="261">
        <v>6</v>
      </c>
      <c r="N22" s="19">
        <f t="shared" si="0"/>
        <v>72</v>
      </c>
      <c r="O22" s="20">
        <f t="shared" si="1"/>
        <v>121</v>
      </c>
      <c r="P22" s="20">
        <f t="shared" si="2"/>
        <v>193</v>
      </c>
    </row>
    <row r="23" spans="1:16">
      <c r="A23" s="1" t="s">
        <v>110</v>
      </c>
      <c r="B23" s="260">
        <v>13</v>
      </c>
      <c r="C23" s="261">
        <v>0</v>
      </c>
      <c r="D23" s="261">
        <v>13</v>
      </c>
      <c r="E23" s="260">
        <v>147</v>
      </c>
      <c r="F23" s="261">
        <v>2</v>
      </c>
      <c r="G23" s="261">
        <v>149</v>
      </c>
      <c r="H23" s="260">
        <v>20</v>
      </c>
      <c r="I23" s="261">
        <v>1</v>
      </c>
      <c r="J23" s="261">
        <v>21</v>
      </c>
      <c r="K23" s="260">
        <v>0</v>
      </c>
      <c r="L23" s="261">
        <v>0</v>
      </c>
      <c r="M23" s="261">
        <v>0</v>
      </c>
      <c r="N23" s="19">
        <f t="shared" si="0"/>
        <v>180</v>
      </c>
      <c r="O23" s="20">
        <f t="shared" si="1"/>
        <v>3</v>
      </c>
      <c r="P23" s="20">
        <f t="shared" si="2"/>
        <v>183</v>
      </c>
    </row>
    <row r="24" spans="1:16">
      <c r="A24" s="1" t="s">
        <v>189</v>
      </c>
      <c r="B24" s="260">
        <v>68</v>
      </c>
      <c r="C24" s="261">
        <v>1</v>
      </c>
      <c r="D24" s="261">
        <v>69</v>
      </c>
      <c r="E24" s="260">
        <v>457</v>
      </c>
      <c r="F24" s="261">
        <v>4</v>
      </c>
      <c r="G24" s="261">
        <v>461</v>
      </c>
      <c r="H24" s="260">
        <v>67</v>
      </c>
      <c r="I24" s="261">
        <v>0</v>
      </c>
      <c r="J24" s="261">
        <v>67</v>
      </c>
      <c r="K24" s="260">
        <v>49</v>
      </c>
      <c r="L24" s="261">
        <v>2</v>
      </c>
      <c r="M24" s="261">
        <v>51</v>
      </c>
      <c r="N24" s="19">
        <f t="shared" si="0"/>
        <v>641</v>
      </c>
      <c r="O24" s="20">
        <f t="shared" si="1"/>
        <v>7</v>
      </c>
      <c r="P24" s="20">
        <f t="shared" si="2"/>
        <v>648</v>
      </c>
    </row>
    <row r="25" spans="1:16">
      <c r="A25" s="1" t="s">
        <v>111</v>
      </c>
      <c r="B25" s="260">
        <v>109</v>
      </c>
      <c r="C25" s="261">
        <v>2</v>
      </c>
      <c r="D25" s="261">
        <v>111</v>
      </c>
      <c r="E25" s="260">
        <v>546</v>
      </c>
      <c r="F25" s="261">
        <v>14</v>
      </c>
      <c r="G25" s="261">
        <v>560</v>
      </c>
      <c r="H25" s="260">
        <v>70</v>
      </c>
      <c r="I25" s="261">
        <v>1</v>
      </c>
      <c r="J25" s="261">
        <v>71</v>
      </c>
      <c r="K25" s="260">
        <v>77</v>
      </c>
      <c r="L25" s="261">
        <v>2</v>
      </c>
      <c r="M25" s="261">
        <v>79</v>
      </c>
      <c r="N25" s="19">
        <f t="shared" si="0"/>
        <v>802</v>
      </c>
      <c r="O25" s="20">
        <f t="shared" si="1"/>
        <v>19</v>
      </c>
      <c r="P25" s="20">
        <f t="shared" si="2"/>
        <v>821</v>
      </c>
    </row>
    <row r="26" spans="1:16">
      <c r="A26" s="1" t="s">
        <v>190</v>
      </c>
      <c r="B26" s="260">
        <v>0</v>
      </c>
      <c r="C26" s="261">
        <v>0</v>
      </c>
      <c r="D26" s="261">
        <v>0</v>
      </c>
      <c r="E26" s="260">
        <v>9</v>
      </c>
      <c r="F26" s="261">
        <v>0</v>
      </c>
      <c r="G26" s="261">
        <v>9</v>
      </c>
      <c r="H26" s="260">
        <v>0</v>
      </c>
      <c r="I26" s="261">
        <v>0</v>
      </c>
      <c r="J26" s="261">
        <v>0</v>
      </c>
      <c r="K26" s="260">
        <v>0</v>
      </c>
      <c r="L26" s="261">
        <v>0</v>
      </c>
      <c r="M26" s="261">
        <v>0</v>
      </c>
      <c r="N26" s="19">
        <f t="shared" si="0"/>
        <v>9</v>
      </c>
      <c r="O26" s="20">
        <f t="shared" si="1"/>
        <v>0</v>
      </c>
      <c r="P26" s="20">
        <f t="shared" si="2"/>
        <v>9</v>
      </c>
    </row>
    <row r="27" spans="1:16">
      <c r="A27" s="1" t="s">
        <v>191</v>
      </c>
      <c r="B27" s="260">
        <v>2</v>
      </c>
      <c r="C27" s="261">
        <v>0</v>
      </c>
      <c r="D27" s="261">
        <v>2</v>
      </c>
      <c r="E27" s="260">
        <v>6</v>
      </c>
      <c r="F27" s="261">
        <v>0</v>
      </c>
      <c r="G27" s="261">
        <v>6</v>
      </c>
      <c r="H27" s="260">
        <v>0</v>
      </c>
      <c r="I27" s="261">
        <v>0</v>
      </c>
      <c r="J27" s="261">
        <v>0</v>
      </c>
      <c r="K27" s="260">
        <v>0</v>
      </c>
      <c r="L27" s="261">
        <v>0</v>
      </c>
      <c r="M27" s="261">
        <v>0</v>
      </c>
      <c r="N27" s="19">
        <f t="shared" si="0"/>
        <v>8</v>
      </c>
      <c r="O27" s="20">
        <f t="shared" si="1"/>
        <v>0</v>
      </c>
      <c r="P27" s="20">
        <f t="shared" si="2"/>
        <v>8</v>
      </c>
    </row>
    <row r="28" spans="1:16">
      <c r="A28" s="1" t="s">
        <v>193</v>
      </c>
      <c r="B28" s="260">
        <v>1</v>
      </c>
      <c r="C28" s="261">
        <v>10</v>
      </c>
      <c r="D28" s="261">
        <v>11</v>
      </c>
      <c r="E28" s="260">
        <v>22</v>
      </c>
      <c r="F28" s="261">
        <v>67</v>
      </c>
      <c r="G28" s="261">
        <v>89</v>
      </c>
      <c r="H28" s="260">
        <v>1</v>
      </c>
      <c r="I28" s="261">
        <v>2</v>
      </c>
      <c r="J28" s="261">
        <v>3</v>
      </c>
      <c r="K28" s="260">
        <v>3</v>
      </c>
      <c r="L28" s="261">
        <v>10</v>
      </c>
      <c r="M28" s="261">
        <v>13</v>
      </c>
      <c r="N28" s="19">
        <f t="shared" si="0"/>
        <v>27</v>
      </c>
      <c r="O28" s="20">
        <f t="shared" si="1"/>
        <v>89</v>
      </c>
      <c r="P28" s="20">
        <f t="shared" si="2"/>
        <v>116</v>
      </c>
    </row>
    <row r="29" spans="1:16">
      <c r="A29" s="1" t="s">
        <v>113</v>
      </c>
      <c r="B29" s="260">
        <v>4</v>
      </c>
      <c r="C29" s="261">
        <v>9</v>
      </c>
      <c r="D29" s="261">
        <v>13</v>
      </c>
      <c r="E29" s="260">
        <v>7</v>
      </c>
      <c r="F29" s="261">
        <v>23</v>
      </c>
      <c r="G29" s="261">
        <v>30</v>
      </c>
      <c r="H29" s="260">
        <v>0</v>
      </c>
      <c r="I29" s="261">
        <v>0</v>
      </c>
      <c r="J29" s="261">
        <v>0</v>
      </c>
      <c r="K29" s="260">
        <v>1</v>
      </c>
      <c r="L29" s="261">
        <v>6</v>
      </c>
      <c r="M29" s="261">
        <v>7</v>
      </c>
      <c r="N29" s="19">
        <f t="shared" si="0"/>
        <v>12</v>
      </c>
      <c r="O29" s="20">
        <f t="shared" si="1"/>
        <v>38</v>
      </c>
      <c r="P29" s="20">
        <f t="shared" si="2"/>
        <v>50</v>
      </c>
    </row>
    <row r="30" spans="1:16">
      <c r="A30" s="1" t="s">
        <v>194</v>
      </c>
      <c r="B30" s="260">
        <v>26</v>
      </c>
      <c r="C30" s="261">
        <v>150</v>
      </c>
      <c r="D30" s="261">
        <v>176</v>
      </c>
      <c r="E30" s="260">
        <v>102</v>
      </c>
      <c r="F30" s="261">
        <v>712</v>
      </c>
      <c r="G30" s="261">
        <v>814</v>
      </c>
      <c r="H30" s="260">
        <v>3</v>
      </c>
      <c r="I30" s="261">
        <v>9</v>
      </c>
      <c r="J30" s="261">
        <v>12</v>
      </c>
      <c r="K30" s="260">
        <v>3</v>
      </c>
      <c r="L30" s="261">
        <v>13</v>
      </c>
      <c r="M30" s="261">
        <v>16</v>
      </c>
      <c r="N30" s="19">
        <f t="shared" si="0"/>
        <v>134</v>
      </c>
      <c r="O30" s="20">
        <f t="shared" si="1"/>
        <v>884</v>
      </c>
      <c r="P30" s="20">
        <f t="shared" si="2"/>
        <v>1018</v>
      </c>
    </row>
    <row r="31" spans="1:16">
      <c r="A31" s="1" t="s">
        <v>114</v>
      </c>
      <c r="B31" s="260">
        <v>0</v>
      </c>
      <c r="C31" s="261">
        <v>0</v>
      </c>
      <c r="D31" s="261">
        <v>0</v>
      </c>
      <c r="E31" s="260">
        <v>22</v>
      </c>
      <c r="F31" s="261">
        <v>12</v>
      </c>
      <c r="G31" s="261">
        <v>34</v>
      </c>
      <c r="H31" s="260">
        <v>0</v>
      </c>
      <c r="I31" s="261">
        <v>0</v>
      </c>
      <c r="J31" s="261">
        <v>0</v>
      </c>
      <c r="K31" s="260">
        <v>0</v>
      </c>
      <c r="L31" s="261">
        <v>0</v>
      </c>
      <c r="M31" s="261">
        <v>0</v>
      </c>
      <c r="N31" s="19">
        <f t="shared" si="0"/>
        <v>22</v>
      </c>
      <c r="O31" s="20">
        <f t="shared" si="1"/>
        <v>12</v>
      </c>
      <c r="P31" s="20">
        <f t="shared" si="2"/>
        <v>34</v>
      </c>
    </row>
    <row r="32" spans="1:16">
      <c r="A32" s="1" t="s">
        <v>116</v>
      </c>
      <c r="B32" s="260">
        <v>218</v>
      </c>
      <c r="C32" s="261">
        <v>173</v>
      </c>
      <c r="D32" s="261">
        <v>391</v>
      </c>
      <c r="E32" s="260">
        <v>889</v>
      </c>
      <c r="F32" s="261">
        <v>710</v>
      </c>
      <c r="G32" s="261">
        <v>1599</v>
      </c>
      <c r="H32" s="260">
        <v>12</v>
      </c>
      <c r="I32" s="261">
        <v>15</v>
      </c>
      <c r="J32" s="261">
        <v>27</v>
      </c>
      <c r="K32" s="260">
        <v>23</v>
      </c>
      <c r="L32" s="261">
        <v>12</v>
      </c>
      <c r="M32" s="261">
        <v>35</v>
      </c>
      <c r="N32" s="19">
        <f t="shared" si="0"/>
        <v>1142</v>
      </c>
      <c r="O32" s="20">
        <f t="shared" si="1"/>
        <v>910</v>
      </c>
      <c r="P32" s="20">
        <f t="shared" si="2"/>
        <v>2052</v>
      </c>
    </row>
    <row r="33" spans="1:16">
      <c r="A33" s="1" t="s">
        <v>195</v>
      </c>
      <c r="B33" s="260">
        <v>0</v>
      </c>
      <c r="C33" s="261">
        <v>2</v>
      </c>
      <c r="D33" s="261">
        <v>2</v>
      </c>
      <c r="E33" s="260">
        <v>3</v>
      </c>
      <c r="F33" s="261">
        <v>6</v>
      </c>
      <c r="G33" s="261">
        <v>9</v>
      </c>
      <c r="H33" s="260">
        <v>0</v>
      </c>
      <c r="I33" s="261">
        <v>0</v>
      </c>
      <c r="J33" s="261">
        <v>0</v>
      </c>
      <c r="K33" s="260">
        <v>0</v>
      </c>
      <c r="L33" s="261">
        <v>0</v>
      </c>
      <c r="M33" s="261">
        <v>0</v>
      </c>
      <c r="N33" s="19">
        <f t="shared" si="0"/>
        <v>3</v>
      </c>
      <c r="O33" s="20">
        <f t="shared" si="1"/>
        <v>8</v>
      </c>
      <c r="P33" s="20">
        <f t="shared" si="2"/>
        <v>11</v>
      </c>
    </row>
    <row r="34" spans="1:16">
      <c r="A34" s="1" t="s">
        <v>118</v>
      </c>
      <c r="B34" s="260">
        <v>24</v>
      </c>
      <c r="C34" s="261">
        <v>10</v>
      </c>
      <c r="D34" s="261">
        <v>34</v>
      </c>
      <c r="E34" s="260">
        <v>54</v>
      </c>
      <c r="F34" s="261">
        <v>60</v>
      </c>
      <c r="G34" s="261">
        <v>114</v>
      </c>
      <c r="H34" s="260">
        <v>10</v>
      </c>
      <c r="I34" s="261">
        <v>10</v>
      </c>
      <c r="J34" s="261">
        <v>20</v>
      </c>
      <c r="K34" s="260">
        <v>8</v>
      </c>
      <c r="L34" s="261">
        <v>4</v>
      </c>
      <c r="M34" s="261">
        <v>12</v>
      </c>
      <c r="N34" s="19">
        <f t="shared" si="0"/>
        <v>96</v>
      </c>
      <c r="O34" s="20">
        <f t="shared" si="1"/>
        <v>84</v>
      </c>
      <c r="P34" s="20">
        <f t="shared" si="2"/>
        <v>180</v>
      </c>
    </row>
    <row r="35" spans="1:16">
      <c r="A35" s="1" t="s">
        <v>119</v>
      </c>
      <c r="B35" s="260">
        <v>11</v>
      </c>
      <c r="C35" s="261">
        <v>1</v>
      </c>
      <c r="D35" s="261">
        <v>12</v>
      </c>
      <c r="E35" s="260">
        <v>301</v>
      </c>
      <c r="F35" s="261">
        <v>10</v>
      </c>
      <c r="G35" s="261">
        <v>311</v>
      </c>
      <c r="H35" s="260">
        <v>24</v>
      </c>
      <c r="I35" s="261">
        <v>1</v>
      </c>
      <c r="J35" s="261">
        <v>25</v>
      </c>
      <c r="K35" s="260">
        <v>14</v>
      </c>
      <c r="L35" s="261">
        <v>2</v>
      </c>
      <c r="M35" s="261">
        <v>16</v>
      </c>
      <c r="N35" s="19">
        <f t="shared" ref="N35" si="3">B35+E35+H35+K35</f>
        <v>350</v>
      </c>
      <c r="O35" s="20">
        <f t="shared" ref="O35" si="4">C35+F35+I35+L35</f>
        <v>14</v>
      </c>
      <c r="P35" s="20">
        <f t="shared" ref="P35" si="5">SUM(N35:O35)</f>
        <v>364</v>
      </c>
    </row>
    <row r="36" spans="1:16">
      <c r="A36" s="1" t="s">
        <v>196</v>
      </c>
      <c r="B36" s="260">
        <v>22</v>
      </c>
      <c r="C36" s="261">
        <v>1</v>
      </c>
      <c r="D36" s="261">
        <v>23</v>
      </c>
      <c r="E36" s="260">
        <v>147</v>
      </c>
      <c r="F36" s="261">
        <v>2</v>
      </c>
      <c r="G36" s="261">
        <v>149</v>
      </c>
      <c r="H36" s="260">
        <v>4</v>
      </c>
      <c r="I36" s="261">
        <v>1</v>
      </c>
      <c r="J36" s="261">
        <v>5</v>
      </c>
      <c r="K36" s="260">
        <v>29</v>
      </c>
      <c r="L36" s="261">
        <v>3</v>
      </c>
      <c r="M36" s="261">
        <v>32</v>
      </c>
      <c r="N36" s="19">
        <f t="shared" si="0"/>
        <v>202</v>
      </c>
      <c r="O36" s="20">
        <f t="shared" si="1"/>
        <v>7</v>
      </c>
      <c r="P36" s="20">
        <f t="shared" si="2"/>
        <v>209</v>
      </c>
    </row>
    <row r="37" spans="1:16">
      <c r="A37" s="1" t="s">
        <v>120</v>
      </c>
      <c r="B37" s="260">
        <v>20</v>
      </c>
      <c r="C37" s="261">
        <v>0</v>
      </c>
      <c r="D37" s="261">
        <v>20</v>
      </c>
      <c r="E37" s="260">
        <v>490</v>
      </c>
      <c r="F37" s="261">
        <v>51</v>
      </c>
      <c r="G37" s="261">
        <v>541</v>
      </c>
      <c r="H37" s="260">
        <v>53</v>
      </c>
      <c r="I37" s="261">
        <v>2</v>
      </c>
      <c r="J37" s="261">
        <v>55</v>
      </c>
      <c r="K37" s="260">
        <v>53</v>
      </c>
      <c r="L37" s="261">
        <v>3</v>
      </c>
      <c r="M37" s="261">
        <v>56</v>
      </c>
      <c r="N37" s="19">
        <f t="shared" si="0"/>
        <v>616</v>
      </c>
      <c r="O37" s="20">
        <f t="shared" si="1"/>
        <v>56</v>
      </c>
      <c r="P37" s="20">
        <f t="shared" si="2"/>
        <v>672</v>
      </c>
    </row>
    <row r="38" spans="1:16">
      <c r="A38" s="1" t="s">
        <v>197</v>
      </c>
      <c r="B38" s="260">
        <v>156</v>
      </c>
      <c r="C38" s="261">
        <v>9</v>
      </c>
      <c r="D38" s="261">
        <v>165</v>
      </c>
      <c r="E38" s="260">
        <v>445</v>
      </c>
      <c r="F38" s="261">
        <v>15</v>
      </c>
      <c r="G38" s="261">
        <v>460</v>
      </c>
      <c r="H38" s="260">
        <v>9</v>
      </c>
      <c r="I38" s="261">
        <v>1</v>
      </c>
      <c r="J38" s="261">
        <v>10</v>
      </c>
      <c r="K38" s="260">
        <v>11</v>
      </c>
      <c r="L38" s="261">
        <v>2</v>
      </c>
      <c r="M38" s="261">
        <v>13</v>
      </c>
      <c r="N38" s="19">
        <f t="shared" si="0"/>
        <v>621</v>
      </c>
      <c r="O38" s="20">
        <f t="shared" si="1"/>
        <v>27</v>
      </c>
      <c r="P38" s="20">
        <f t="shared" si="2"/>
        <v>648</v>
      </c>
    </row>
    <row r="39" spans="1:16">
      <c r="A39" s="1" t="s">
        <v>198</v>
      </c>
      <c r="B39" s="260">
        <v>19</v>
      </c>
      <c r="C39" s="261">
        <v>39</v>
      </c>
      <c r="D39" s="261">
        <v>58</v>
      </c>
      <c r="E39" s="260">
        <v>33</v>
      </c>
      <c r="F39" s="261">
        <v>252</v>
      </c>
      <c r="G39" s="261">
        <v>285</v>
      </c>
      <c r="H39" s="260">
        <v>0</v>
      </c>
      <c r="I39" s="261">
        <v>0</v>
      </c>
      <c r="J39" s="261">
        <v>0</v>
      </c>
      <c r="K39" s="260">
        <v>4</v>
      </c>
      <c r="L39" s="261">
        <v>10</v>
      </c>
      <c r="M39" s="261">
        <v>14</v>
      </c>
      <c r="N39" s="19">
        <f t="shared" si="0"/>
        <v>56</v>
      </c>
      <c r="O39" s="20">
        <f t="shared" si="1"/>
        <v>301</v>
      </c>
      <c r="P39" s="20">
        <f t="shared" si="2"/>
        <v>357</v>
      </c>
    </row>
    <row r="40" spans="1:16">
      <c r="A40" s="1" t="s">
        <v>199</v>
      </c>
      <c r="B40" s="260">
        <v>0</v>
      </c>
      <c r="C40" s="261">
        <v>0</v>
      </c>
      <c r="D40" s="261">
        <v>0</v>
      </c>
      <c r="E40" s="260">
        <v>13</v>
      </c>
      <c r="F40" s="261">
        <v>0</v>
      </c>
      <c r="G40" s="261">
        <v>13</v>
      </c>
      <c r="H40" s="260">
        <v>4</v>
      </c>
      <c r="I40" s="261">
        <v>0</v>
      </c>
      <c r="J40" s="261">
        <v>4</v>
      </c>
      <c r="K40" s="260">
        <v>8</v>
      </c>
      <c r="L40" s="261">
        <v>0</v>
      </c>
      <c r="M40" s="261">
        <v>8</v>
      </c>
      <c r="N40" s="19">
        <f t="shared" si="0"/>
        <v>25</v>
      </c>
      <c r="O40" s="20">
        <f t="shared" si="1"/>
        <v>0</v>
      </c>
      <c r="P40" s="20">
        <f t="shared" si="2"/>
        <v>25</v>
      </c>
    </row>
    <row r="41" spans="1:16">
      <c r="A41" s="1" t="s">
        <v>121</v>
      </c>
      <c r="B41" s="260">
        <v>564</v>
      </c>
      <c r="C41" s="261">
        <v>130</v>
      </c>
      <c r="D41" s="261">
        <v>694</v>
      </c>
      <c r="E41" s="260">
        <v>443</v>
      </c>
      <c r="F41" s="261">
        <v>175</v>
      </c>
      <c r="G41" s="261">
        <v>618</v>
      </c>
      <c r="H41" s="260">
        <v>31</v>
      </c>
      <c r="I41" s="261">
        <v>8</v>
      </c>
      <c r="J41" s="261">
        <v>39</v>
      </c>
      <c r="K41" s="260">
        <v>45</v>
      </c>
      <c r="L41" s="261">
        <v>13</v>
      </c>
      <c r="M41" s="261">
        <v>58</v>
      </c>
      <c r="N41" s="19">
        <f t="shared" si="0"/>
        <v>1083</v>
      </c>
      <c r="O41" s="20">
        <f t="shared" si="1"/>
        <v>326</v>
      </c>
      <c r="P41" s="20">
        <f t="shared" si="2"/>
        <v>1409</v>
      </c>
    </row>
    <row r="42" spans="1:16">
      <c r="A42" s="1" t="s">
        <v>122</v>
      </c>
      <c r="B42" s="260">
        <v>18</v>
      </c>
      <c r="C42" s="261">
        <v>0</v>
      </c>
      <c r="D42" s="261">
        <v>18</v>
      </c>
      <c r="E42" s="260">
        <v>0</v>
      </c>
      <c r="F42" s="261">
        <v>0</v>
      </c>
      <c r="G42" s="261">
        <v>0</v>
      </c>
      <c r="H42" s="260">
        <v>0</v>
      </c>
      <c r="I42" s="261">
        <v>0</v>
      </c>
      <c r="J42" s="261">
        <v>0</v>
      </c>
      <c r="K42" s="260">
        <v>0</v>
      </c>
      <c r="L42" s="261">
        <v>0</v>
      </c>
      <c r="M42" s="261">
        <v>0</v>
      </c>
      <c r="N42" s="19">
        <f t="shared" si="0"/>
        <v>18</v>
      </c>
      <c r="O42" s="20">
        <f t="shared" si="1"/>
        <v>0</v>
      </c>
      <c r="P42" s="20">
        <f t="shared" si="2"/>
        <v>18</v>
      </c>
    </row>
    <row r="43" spans="1:16">
      <c r="A43" s="1" t="s">
        <v>123</v>
      </c>
      <c r="B43" s="260">
        <v>9</v>
      </c>
      <c r="C43" s="261">
        <v>0</v>
      </c>
      <c r="D43" s="261">
        <v>9</v>
      </c>
      <c r="E43" s="260">
        <v>0</v>
      </c>
      <c r="F43" s="261">
        <v>0</v>
      </c>
      <c r="G43" s="261">
        <v>0</v>
      </c>
      <c r="H43" s="260">
        <v>0</v>
      </c>
      <c r="I43" s="261">
        <v>0</v>
      </c>
      <c r="J43" s="261">
        <v>0</v>
      </c>
      <c r="K43" s="260">
        <v>0</v>
      </c>
      <c r="L43" s="261">
        <v>0</v>
      </c>
      <c r="M43" s="261">
        <v>0</v>
      </c>
      <c r="N43" s="19">
        <f t="shared" si="0"/>
        <v>9</v>
      </c>
      <c r="O43" s="20">
        <f t="shared" si="1"/>
        <v>0</v>
      </c>
      <c r="P43" s="20">
        <f t="shared" si="2"/>
        <v>9</v>
      </c>
    </row>
    <row r="44" spans="1:16">
      <c r="A44" s="1" t="s">
        <v>200</v>
      </c>
      <c r="B44" s="260">
        <v>0</v>
      </c>
      <c r="C44" s="261">
        <v>0</v>
      </c>
      <c r="D44" s="261">
        <v>0</v>
      </c>
      <c r="E44" s="260">
        <v>363</v>
      </c>
      <c r="F44" s="261">
        <v>9</v>
      </c>
      <c r="G44" s="261">
        <v>372</v>
      </c>
      <c r="H44" s="260">
        <v>61</v>
      </c>
      <c r="I44" s="261">
        <v>2</v>
      </c>
      <c r="J44" s="261">
        <v>63</v>
      </c>
      <c r="K44" s="260">
        <v>47</v>
      </c>
      <c r="L44" s="261">
        <v>0</v>
      </c>
      <c r="M44" s="261">
        <v>47</v>
      </c>
      <c r="N44" s="19">
        <f t="shared" si="0"/>
        <v>471</v>
      </c>
      <c r="O44" s="20">
        <f t="shared" si="1"/>
        <v>11</v>
      </c>
      <c r="P44" s="20">
        <f t="shared" si="2"/>
        <v>482</v>
      </c>
    </row>
    <row r="45" spans="1:16">
      <c r="A45" s="1" t="s">
        <v>201</v>
      </c>
      <c r="B45" s="260">
        <v>0</v>
      </c>
      <c r="C45" s="261">
        <v>0</v>
      </c>
      <c r="D45" s="261">
        <v>0</v>
      </c>
      <c r="E45" s="260">
        <v>1</v>
      </c>
      <c r="F45" s="261">
        <v>0</v>
      </c>
      <c r="G45" s="261">
        <v>1</v>
      </c>
      <c r="H45" s="260">
        <v>0</v>
      </c>
      <c r="I45" s="261">
        <v>0</v>
      </c>
      <c r="J45" s="261">
        <v>0</v>
      </c>
      <c r="K45" s="260">
        <v>0</v>
      </c>
      <c r="L45" s="261">
        <v>0</v>
      </c>
      <c r="M45" s="261">
        <v>0</v>
      </c>
      <c r="N45" s="19">
        <f t="shared" si="0"/>
        <v>1</v>
      </c>
      <c r="O45" s="20">
        <f t="shared" si="1"/>
        <v>0</v>
      </c>
      <c r="P45" s="20">
        <f t="shared" si="2"/>
        <v>1</v>
      </c>
    </row>
    <row r="46" spans="1:16">
      <c r="A46" s="1" t="s">
        <v>202</v>
      </c>
      <c r="B46" s="260">
        <v>50</v>
      </c>
      <c r="C46" s="261">
        <v>15</v>
      </c>
      <c r="D46" s="261">
        <v>65</v>
      </c>
      <c r="E46" s="260">
        <v>141</v>
      </c>
      <c r="F46" s="261">
        <v>31</v>
      </c>
      <c r="G46" s="261">
        <v>172</v>
      </c>
      <c r="H46" s="260">
        <v>4</v>
      </c>
      <c r="I46" s="261">
        <v>1</v>
      </c>
      <c r="J46" s="261">
        <v>5</v>
      </c>
      <c r="K46" s="260">
        <v>28</v>
      </c>
      <c r="L46" s="261">
        <v>13</v>
      </c>
      <c r="M46" s="261">
        <v>41</v>
      </c>
      <c r="N46" s="19">
        <f t="shared" si="0"/>
        <v>223</v>
      </c>
      <c r="O46" s="20">
        <f t="shared" si="1"/>
        <v>60</v>
      </c>
      <c r="P46" s="20">
        <f t="shared" si="2"/>
        <v>283</v>
      </c>
    </row>
    <row r="47" spans="1:16">
      <c r="A47" s="1" t="s">
        <v>203</v>
      </c>
      <c r="B47" s="260">
        <v>7</v>
      </c>
      <c r="C47" s="261">
        <v>3</v>
      </c>
      <c r="D47" s="261">
        <v>10</v>
      </c>
      <c r="E47" s="260">
        <v>10</v>
      </c>
      <c r="F47" s="261">
        <v>2</v>
      </c>
      <c r="G47" s="261">
        <v>12</v>
      </c>
      <c r="H47" s="260">
        <v>5</v>
      </c>
      <c r="I47" s="261">
        <v>2</v>
      </c>
      <c r="J47" s="261">
        <v>7</v>
      </c>
      <c r="K47" s="260">
        <v>0</v>
      </c>
      <c r="L47" s="261">
        <v>0</v>
      </c>
      <c r="M47" s="261">
        <v>0</v>
      </c>
      <c r="N47" s="19">
        <f t="shared" ref="N47:N65" si="6">B47+E47+H47+K47</f>
        <v>22</v>
      </c>
      <c r="O47" s="20">
        <f t="shared" ref="O47:O65" si="7">C47+F47+I47+L47</f>
        <v>7</v>
      </c>
      <c r="P47" s="20">
        <f t="shared" ref="P47:P65" si="8">SUM(N47:O47)</f>
        <v>29</v>
      </c>
    </row>
    <row r="48" spans="1:16">
      <c r="A48" s="1" t="s">
        <v>204</v>
      </c>
      <c r="B48" s="260">
        <v>11</v>
      </c>
      <c r="C48" s="261">
        <v>17</v>
      </c>
      <c r="D48" s="261">
        <v>28</v>
      </c>
      <c r="E48" s="260">
        <v>78</v>
      </c>
      <c r="F48" s="261">
        <v>131</v>
      </c>
      <c r="G48" s="261">
        <v>209</v>
      </c>
      <c r="H48" s="260">
        <v>2</v>
      </c>
      <c r="I48" s="261">
        <v>6</v>
      </c>
      <c r="J48" s="261">
        <v>8</v>
      </c>
      <c r="K48" s="260">
        <v>2</v>
      </c>
      <c r="L48" s="261">
        <v>4</v>
      </c>
      <c r="M48" s="261">
        <v>6</v>
      </c>
      <c r="N48" s="19">
        <f t="shared" si="6"/>
        <v>93</v>
      </c>
      <c r="O48" s="20">
        <f t="shared" si="7"/>
        <v>158</v>
      </c>
      <c r="P48" s="20">
        <f t="shared" si="8"/>
        <v>251</v>
      </c>
    </row>
    <row r="49" spans="1:16">
      <c r="A49" s="1" t="s">
        <v>205</v>
      </c>
      <c r="B49" s="260">
        <v>0</v>
      </c>
      <c r="C49" s="261">
        <v>2</v>
      </c>
      <c r="D49" s="261">
        <v>2</v>
      </c>
      <c r="E49" s="260">
        <v>4</v>
      </c>
      <c r="F49" s="261">
        <v>2</v>
      </c>
      <c r="G49" s="261">
        <v>6</v>
      </c>
      <c r="H49" s="260">
        <v>0</v>
      </c>
      <c r="I49" s="261">
        <v>0</v>
      </c>
      <c r="J49" s="261">
        <v>0</v>
      </c>
      <c r="K49" s="260">
        <v>0</v>
      </c>
      <c r="L49" s="261">
        <v>0</v>
      </c>
      <c r="M49" s="261">
        <v>0</v>
      </c>
      <c r="N49" s="19">
        <f t="shared" si="6"/>
        <v>4</v>
      </c>
      <c r="O49" s="20">
        <f t="shared" si="7"/>
        <v>4</v>
      </c>
      <c r="P49" s="20">
        <f t="shared" si="8"/>
        <v>8</v>
      </c>
    </row>
    <row r="50" spans="1:16">
      <c r="A50" s="1" t="s">
        <v>206</v>
      </c>
      <c r="B50" s="260">
        <v>1</v>
      </c>
      <c r="C50" s="261">
        <v>1</v>
      </c>
      <c r="D50" s="261">
        <v>2</v>
      </c>
      <c r="E50" s="260">
        <v>4</v>
      </c>
      <c r="F50" s="261">
        <v>5</v>
      </c>
      <c r="G50" s="261">
        <v>9</v>
      </c>
      <c r="H50" s="260">
        <v>0</v>
      </c>
      <c r="I50" s="261">
        <v>0</v>
      </c>
      <c r="J50" s="261">
        <v>0</v>
      </c>
      <c r="K50" s="260">
        <v>0</v>
      </c>
      <c r="L50" s="261">
        <v>0</v>
      </c>
      <c r="M50" s="261">
        <v>0</v>
      </c>
      <c r="N50" s="19">
        <f t="shared" si="6"/>
        <v>5</v>
      </c>
      <c r="O50" s="20">
        <f t="shared" si="7"/>
        <v>6</v>
      </c>
      <c r="P50" s="20">
        <f t="shared" si="8"/>
        <v>11</v>
      </c>
    </row>
    <row r="51" spans="1:16">
      <c r="A51" s="1" t="s">
        <v>207</v>
      </c>
      <c r="B51" s="260">
        <v>15</v>
      </c>
      <c r="C51" s="261">
        <v>4</v>
      </c>
      <c r="D51" s="261">
        <v>19</v>
      </c>
      <c r="E51" s="260">
        <v>46</v>
      </c>
      <c r="F51" s="261">
        <v>6</v>
      </c>
      <c r="G51" s="261">
        <v>52</v>
      </c>
      <c r="H51" s="260">
        <v>33</v>
      </c>
      <c r="I51" s="261">
        <v>2</v>
      </c>
      <c r="J51" s="261">
        <v>35</v>
      </c>
      <c r="K51" s="260">
        <v>8</v>
      </c>
      <c r="L51" s="261">
        <v>3</v>
      </c>
      <c r="M51" s="261">
        <v>11</v>
      </c>
      <c r="N51" s="19">
        <f t="shared" si="6"/>
        <v>102</v>
      </c>
      <c r="O51" s="20">
        <f t="shared" si="7"/>
        <v>15</v>
      </c>
      <c r="P51" s="20">
        <f t="shared" si="8"/>
        <v>117</v>
      </c>
    </row>
    <row r="52" spans="1:16">
      <c r="A52" s="1" t="s">
        <v>208</v>
      </c>
      <c r="B52" s="260">
        <v>6</v>
      </c>
      <c r="C52" s="261">
        <v>0</v>
      </c>
      <c r="D52" s="261">
        <v>6</v>
      </c>
      <c r="E52" s="260">
        <v>8</v>
      </c>
      <c r="F52" s="261">
        <v>3</v>
      </c>
      <c r="G52" s="261">
        <v>11</v>
      </c>
      <c r="H52" s="260">
        <v>0</v>
      </c>
      <c r="I52" s="261">
        <v>0</v>
      </c>
      <c r="J52" s="261">
        <v>0</v>
      </c>
      <c r="K52" s="260">
        <v>5</v>
      </c>
      <c r="L52" s="261">
        <v>0</v>
      </c>
      <c r="M52" s="261">
        <v>5</v>
      </c>
      <c r="N52" s="19">
        <f t="shared" si="6"/>
        <v>19</v>
      </c>
      <c r="O52" s="20">
        <f t="shared" si="7"/>
        <v>3</v>
      </c>
      <c r="P52" s="20">
        <f t="shared" si="8"/>
        <v>22</v>
      </c>
    </row>
    <row r="53" spans="1:16">
      <c r="A53" s="1" t="s">
        <v>209</v>
      </c>
      <c r="B53" s="260">
        <v>7</v>
      </c>
      <c r="C53" s="261">
        <v>2</v>
      </c>
      <c r="D53" s="261">
        <v>9</v>
      </c>
      <c r="E53" s="260">
        <v>30</v>
      </c>
      <c r="F53" s="261">
        <v>22</v>
      </c>
      <c r="G53" s="261">
        <v>52</v>
      </c>
      <c r="H53" s="260">
        <v>0</v>
      </c>
      <c r="I53" s="261">
        <v>0</v>
      </c>
      <c r="J53" s="261">
        <v>0</v>
      </c>
      <c r="K53" s="260">
        <v>0</v>
      </c>
      <c r="L53" s="261">
        <v>0</v>
      </c>
      <c r="M53" s="261">
        <v>0</v>
      </c>
      <c r="N53" s="19">
        <f t="shared" si="6"/>
        <v>37</v>
      </c>
      <c r="O53" s="20">
        <f t="shared" si="7"/>
        <v>24</v>
      </c>
      <c r="P53" s="20">
        <f t="shared" si="8"/>
        <v>61</v>
      </c>
    </row>
    <row r="54" spans="1:16">
      <c r="A54" s="1" t="s">
        <v>210</v>
      </c>
      <c r="B54" s="260">
        <v>1</v>
      </c>
      <c r="C54" s="261">
        <v>109</v>
      </c>
      <c r="D54" s="261">
        <v>110</v>
      </c>
      <c r="E54" s="260">
        <v>0</v>
      </c>
      <c r="F54" s="261">
        <v>253</v>
      </c>
      <c r="G54" s="261">
        <v>253</v>
      </c>
      <c r="H54" s="260">
        <v>0</v>
      </c>
      <c r="I54" s="261">
        <v>39</v>
      </c>
      <c r="J54" s="261">
        <v>39</v>
      </c>
      <c r="K54" s="260">
        <v>0</v>
      </c>
      <c r="L54" s="261">
        <v>7</v>
      </c>
      <c r="M54" s="261">
        <v>7</v>
      </c>
      <c r="N54" s="19">
        <f t="shared" si="6"/>
        <v>1</v>
      </c>
      <c r="O54" s="20">
        <f t="shared" si="7"/>
        <v>408</v>
      </c>
      <c r="P54" s="20">
        <f t="shared" si="8"/>
        <v>409</v>
      </c>
    </row>
    <row r="55" spans="1:16">
      <c r="A55" s="1" t="s">
        <v>211</v>
      </c>
      <c r="B55" s="260">
        <v>26</v>
      </c>
      <c r="C55" s="261">
        <v>38</v>
      </c>
      <c r="D55" s="261">
        <v>64</v>
      </c>
      <c r="E55" s="260">
        <v>162</v>
      </c>
      <c r="F55" s="261">
        <v>350</v>
      </c>
      <c r="G55" s="261">
        <v>512</v>
      </c>
      <c r="H55" s="260">
        <v>5</v>
      </c>
      <c r="I55" s="261">
        <v>12</v>
      </c>
      <c r="J55" s="261">
        <v>17</v>
      </c>
      <c r="K55" s="260">
        <v>0</v>
      </c>
      <c r="L55" s="261">
        <v>0</v>
      </c>
      <c r="M55" s="261">
        <v>0</v>
      </c>
      <c r="N55" s="19">
        <f t="shared" si="6"/>
        <v>193</v>
      </c>
      <c r="O55" s="20">
        <f t="shared" si="7"/>
        <v>400</v>
      </c>
      <c r="P55" s="20">
        <f t="shared" si="8"/>
        <v>593</v>
      </c>
    </row>
    <row r="56" spans="1:16">
      <c r="A56" s="1" t="s">
        <v>126</v>
      </c>
      <c r="B56" s="260">
        <v>0</v>
      </c>
      <c r="C56" s="261">
        <v>0</v>
      </c>
      <c r="D56" s="261">
        <v>0</v>
      </c>
      <c r="E56" s="260">
        <v>3</v>
      </c>
      <c r="F56" s="261">
        <v>1</v>
      </c>
      <c r="G56" s="261">
        <v>4</v>
      </c>
      <c r="H56" s="260">
        <v>2</v>
      </c>
      <c r="I56" s="261">
        <v>0</v>
      </c>
      <c r="J56" s="261">
        <v>2</v>
      </c>
      <c r="K56" s="260">
        <v>0</v>
      </c>
      <c r="L56" s="261">
        <v>0</v>
      </c>
      <c r="M56" s="261">
        <v>0</v>
      </c>
      <c r="N56" s="19">
        <f t="shared" si="6"/>
        <v>5</v>
      </c>
      <c r="O56" s="20">
        <f t="shared" si="7"/>
        <v>1</v>
      </c>
      <c r="P56" s="20">
        <f t="shared" si="8"/>
        <v>6</v>
      </c>
    </row>
    <row r="57" spans="1:16">
      <c r="A57" s="1" t="s">
        <v>127</v>
      </c>
      <c r="B57" s="260">
        <v>134</v>
      </c>
      <c r="C57" s="261">
        <v>397</v>
      </c>
      <c r="D57" s="261">
        <v>531</v>
      </c>
      <c r="E57" s="260">
        <v>897</v>
      </c>
      <c r="F57" s="261">
        <v>2780</v>
      </c>
      <c r="G57" s="261">
        <v>3677</v>
      </c>
      <c r="H57" s="260">
        <v>18</v>
      </c>
      <c r="I57" s="261">
        <v>44</v>
      </c>
      <c r="J57" s="261">
        <v>62</v>
      </c>
      <c r="K57" s="260">
        <v>12</v>
      </c>
      <c r="L57" s="261">
        <v>18</v>
      </c>
      <c r="M57" s="261">
        <v>30</v>
      </c>
      <c r="N57" s="19">
        <f t="shared" si="6"/>
        <v>1061</v>
      </c>
      <c r="O57" s="20">
        <f t="shared" si="7"/>
        <v>3239</v>
      </c>
      <c r="P57" s="20">
        <f t="shared" si="8"/>
        <v>4300</v>
      </c>
    </row>
    <row r="58" spans="1:16">
      <c r="A58" s="1" t="s">
        <v>212</v>
      </c>
      <c r="B58" s="260">
        <v>1</v>
      </c>
      <c r="C58" s="261">
        <v>6</v>
      </c>
      <c r="D58" s="261">
        <v>7</v>
      </c>
      <c r="E58" s="260">
        <v>0</v>
      </c>
      <c r="F58" s="261">
        <v>3</v>
      </c>
      <c r="G58" s="261">
        <v>3</v>
      </c>
      <c r="H58" s="260">
        <v>0</v>
      </c>
      <c r="I58" s="261">
        <v>0</v>
      </c>
      <c r="J58" s="261">
        <v>0</v>
      </c>
      <c r="K58" s="260">
        <v>1</v>
      </c>
      <c r="L58" s="261">
        <v>2</v>
      </c>
      <c r="M58" s="261">
        <v>3</v>
      </c>
      <c r="N58" s="19">
        <f t="shared" si="6"/>
        <v>2</v>
      </c>
      <c r="O58" s="20">
        <f t="shared" si="7"/>
        <v>11</v>
      </c>
      <c r="P58" s="20">
        <f t="shared" si="8"/>
        <v>13</v>
      </c>
    </row>
    <row r="59" spans="1:16">
      <c r="A59" s="1" t="s">
        <v>128</v>
      </c>
      <c r="B59" s="260">
        <v>59</v>
      </c>
      <c r="C59" s="261">
        <v>30</v>
      </c>
      <c r="D59" s="261">
        <v>89</v>
      </c>
      <c r="E59" s="260">
        <v>418</v>
      </c>
      <c r="F59" s="261">
        <v>201</v>
      </c>
      <c r="G59" s="261">
        <v>619</v>
      </c>
      <c r="H59" s="260">
        <v>30</v>
      </c>
      <c r="I59" s="261">
        <v>3</v>
      </c>
      <c r="J59" s="261">
        <v>33</v>
      </c>
      <c r="K59" s="260">
        <v>16</v>
      </c>
      <c r="L59" s="261">
        <v>8</v>
      </c>
      <c r="M59" s="261">
        <v>24</v>
      </c>
      <c r="N59" s="19">
        <f t="shared" si="6"/>
        <v>523</v>
      </c>
      <c r="O59" s="20">
        <f t="shared" si="7"/>
        <v>242</v>
      </c>
      <c r="P59" s="20">
        <f t="shared" si="8"/>
        <v>765</v>
      </c>
    </row>
    <row r="60" spans="1:16">
      <c r="A60" s="1" t="s">
        <v>129</v>
      </c>
      <c r="B60" s="260">
        <v>0</v>
      </c>
      <c r="C60" s="261">
        <v>0</v>
      </c>
      <c r="D60" s="261">
        <v>0</v>
      </c>
      <c r="E60" s="260">
        <v>0</v>
      </c>
      <c r="F60" s="261">
        <v>0</v>
      </c>
      <c r="G60" s="261">
        <v>0</v>
      </c>
      <c r="H60" s="260">
        <v>10</v>
      </c>
      <c r="I60" s="261">
        <v>6</v>
      </c>
      <c r="J60" s="261">
        <v>16</v>
      </c>
      <c r="K60" s="260">
        <v>0</v>
      </c>
      <c r="L60" s="261">
        <v>0</v>
      </c>
      <c r="M60" s="261">
        <v>0</v>
      </c>
      <c r="N60" s="19">
        <f t="shared" si="6"/>
        <v>10</v>
      </c>
      <c r="O60" s="20">
        <f t="shared" si="7"/>
        <v>6</v>
      </c>
      <c r="P60" s="20">
        <f t="shared" si="8"/>
        <v>16</v>
      </c>
    </row>
    <row r="61" spans="1:16">
      <c r="A61" s="1" t="s">
        <v>508</v>
      </c>
      <c r="B61" s="260">
        <v>0</v>
      </c>
      <c r="C61" s="261">
        <v>0</v>
      </c>
      <c r="D61" s="261">
        <v>0</v>
      </c>
      <c r="E61" s="260">
        <v>0</v>
      </c>
      <c r="F61" s="261">
        <v>0</v>
      </c>
      <c r="G61" s="261">
        <v>0</v>
      </c>
      <c r="H61" s="260">
        <v>2</v>
      </c>
      <c r="I61" s="261">
        <v>0</v>
      </c>
      <c r="J61" s="261">
        <v>2</v>
      </c>
      <c r="K61" s="260">
        <v>0</v>
      </c>
      <c r="L61" s="261">
        <v>0</v>
      </c>
      <c r="M61" s="261">
        <v>0</v>
      </c>
      <c r="N61" s="19">
        <f t="shared" si="6"/>
        <v>2</v>
      </c>
      <c r="O61" s="20">
        <f t="shared" si="7"/>
        <v>0</v>
      </c>
      <c r="P61" s="20">
        <f t="shared" si="8"/>
        <v>2</v>
      </c>
    </row>
    <row r="62" spans="1:16">
      <c r="A62" s="1" t="s">
        <v>131</v>
      </c>
      <c r="B62" s="260">
        <v>44</v>
      </c>
      <c r="C62" s="261">
        <v>47</v>
      </c>
      <c r="D62" s="261">
        <v>91</v>
      </c>
      <c r="E62" s="260">
        <v>52</v>
      </c>
      <c r="F62" s="261">
        <v>108</v>
      </c>
      <c r="G62" s="261">
        <v>160</v>
      </c>
      <c r="H62" s="260">
        <v>2</v>
      </c>
      <c r="I62" s="261">
        <v>15</v>
      </c>
      <c r="J62" s="261">
        <v>17</v>
      </c>
      <c r="K62" s="260">
        <v>2</v>
      </c>
      <c r="L62" s="261">
        <v>10</v>
      </c>
      <c r="M62" s="261">
        <v>12</v>
      </c>
      <c r="N62" s="19">
        <f t="shared" si="6"/>
        <v>100</v>
      </c>
      <c r="O62" s="20">
        <f t="shared" si="7"/>
        <v>180</v>
      </c>
      <c r="P62" s="20">
        <f t="shared" si="8"/>
        <v>280</v>
      </c>
    </row>
    <row r="63" spans="1:16">
      <c r="A63" s="1" t="s">
        <v>59</v>
      </c>
      <c r="B63" s="260">
        <v>19</v>
      </c>
      <c r="C63" s="261">
        <v>4</v>
      </c>
      <c r="D63" s="261">
        <v>23</v>
      </c>
      <c r="E63" s="260">
        <v>4</v>
      </c>
      <c r="F63" s="261">
        <v>3</v>
      </c>
      <c r="G63" s="261">
        <v>7</v>
      </c>
      <c r="H63" s="260">
        <v>0</v>
      </c>
      <c r="I63" s="261">
        <v>0</v>
      </c>
      <c r="J63" s="261">
        <v>0</v>
      </c>
      <c r="K63" s="260">
        <v>8</v>
      </c>
      <c r="L63" s="261">
        <v>1</v>
      </c>
      <c r="M63" s="261">
        <v>9</v>
      </c>
      <c r="N63" s="19">
        <f t="shared" si="6"/>
        <v>31</v>
      </c>
      <c r="O63" s="20">
        <f t="shared" si="7"/>
        <v>8</v>
      </c>
      <c r="P63" s="20">
        <f t="shared" si="8"/>
        <v>39</v>
      </c>
    </row>
    <row r="64" spans="1:16">
      <c r="A64" s="1" t="s">
        <v>213</v>
      </c>
      <c r="B64" s="260">
        <v>0</v>
      </c>
      <c r="C64" s="261">
        <v>0</v>
      </c>
      <c r="D64" s="261">
        <v>0</v>
      </c>
      <c r="E64" s="260">
        <v>15</v>
      </c>
      <c r="F64" s="261">
        <v>0</v>
      </c>
      <c r="G64" s="261">
        <v>15</v>
      </c>
      <c r="H64" s="260">
        <v>0</v>
      </c>
      <c r="I64" s="261">
        <v>0</v>
      </c>
      <c r="J64" s="261">
        <v>0</v>
      </c>
      <c r="K64" s="260">
        <v>6</v>
      </c>
      <c r="L64" s="261">
        <v>1</v>
      </c>
      <c r="M64" s="261">
        <v>7</v>
      </c>
      <c r="N64" s="19">
        <f t="shared" si="6"/>
        <v>21</v>
      </c>
      <c r="O64" s="20">
        <f t="shared" si="7"/>
        <v>1</v>
      </c>
      <c r="P64" s="20">
        <f t="shared" si="8"/>
        <v>22</v>
      </c>
    </row>
    <row r="65" spans="1:16">
      <c r="A65" s="1" t="s">
        <v>132</v>
      </c>
      <c r="B65" s="260">
        <v>0</v>
      </c>
      <c r="C65" s="261">
        <v>0</v>
      </c>
      <c r="D65" s="261">
        <v>0</v>
      </c>
      <c r="E65" s="260">
        <v>1</v>
      </c>
      <c r="F65" s="261">
        <v>2</v>
      </c>
      <c r="G65" s="261">
        <v>3</v>
      </c>
      <c r="H65" s="260">
        <v>0</v>
      </c>
      <c r="I65" s="261">
        <v>0</v>
      </c>
      <c r="J65" s="261">
        <v>0</v>
      </c>
      <c r="K65" s="260">
        <v>0</v>
      </c>
      <c r="L65" s="261">
        <v>0</v>
      </c>
      <c r="M65" s="261">
        <v>0</v>
      </c>
      <c r="N65" s="19">
        <f t="shared" si="6"/>
        <v>1</v>
      </c>
      <c r="O65" s="20">
        <f t="shared" si="7"/>
        <v>2</v>
      </c>
      <c r="P65" s="20">
        <f t="shared" si="8"/>
        <v>3</v>
      </c>
    </row>
    <row r="66" spans="1:16">
      <c r="A66" s="22" t="s">
        <v>44</v>
      </c>
      <c r="B66" s="23">
        <f t="shared" ref="B66:P66" si="9">SUM(B13:B65)</f>
        <v>1845</v>
      </c>
      <c r="C66" s="24">
        <f t="shared" si="9"/>
        <v>1340</v>
      </c>
      <c r="D66" s="24">
        <f t="shared" si="9"/>
        <v>3185</v>
      </c>
      <c r="E66" s="23">
        <f t="shared" si="9"/>
        <v>7344</v>
      </c>
      <c r="F66" s="24">
        <f t="shared" si="9"/>
        <v>6478</v>
      </c>
      <c r="G66" s="24">
        <f t="shared" si="9"/>
        <v>13822</v>
      </c>
      <c r="H66" s="23">
        <f t="shared" si="9"/>
        <v>579</v>
      </c>
      <c r="I66" s="24">
        <f t="shared" si="9"/>
        <v>250</v>
      </c>
      <c r="J66" s="24">
        <f t="shared" si="9"/>
        <v>829</v>
      </c>
      <c r="K66" s="23">
        <f t="shared" si="9"/>
        <v>562</v>
      </c>
      <c r="L66" s="24">
        <f t="shared" si="9"/>
        <v>172</v>
      </c>
      <c r="M66" s="24">
        <f t="shared" si="9"/>
        <v>734</v>
      </c>
      <c r="N66" s="23">
        <f t="shared" si="9"/>
        <v>10330</v>
      </c>
      <c r="O66" s="24">
        <f t="shared" si="9"/>
        <v>8240</v>
      </c>
      <c r="P66" s="24">
        <f t="shared" si="9"/>
        <v>18570</v>
      </c>
    </row>
    <row r="68" spans="1:16" ht="11.4">
      <c r="A68" s="311"/>
    </row>
  </sheetData>
  <mergeCells count="4">
    <mergeCell ref="B10:D10"/>
    <mergeCell ref="B11:D11"/>
    <mergeCell ref="E10:G10"/>
    <mergeCell ref="N10:P10"/>
  </mergeCells>
  <phoneticPr fontId="4" type="noConversion"/>
  <printOptions horizontalCentered="1"/>
  <pageMargins left="0.39370078740157483" right="0.39370078740157483" top="0.39370078740157483" bottom="0.59055118110236227" header="0.11811023622047245" footer="0.31496062992125984"/>
  <pageSetup paperSize="9" scale="74" orientation="landscape" horizontalDpi="1200" verticalDpi="120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Q90"/>
  <sheetViews>
    <sheetView zoomScaleNormal="100" workbookViewId="0"/>
  </sheetViews>
  <sheetFormatPr defaultColWidth="10.7109375" defaultRowHeight="10.8"/>
  <cols>
    <col min="1" max="1" width="44" style="1" customWidth="1"/>
    <col min="2" max="3" width="8.7109375" style="1" customWidth="1"/>
    <col min="4" max="5" width="8.7109375" style="2" customWidth="1"/>
    <col min="6" max="6" width="8" style="2" customWidth="1"/>
    <col min="7" max="12" width="8.7109375" style="2" customWidth="1"/>
    <col min="13" max="13" width="6.85546875" style="2" customWidth="1"/>
    <col min="14" max="16" width="8.7109375" style="2" customWidth="1"/>
    <col min="17" max="18" width="10.7109375" style="2" customWidth="1"/>
    <col min="19"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214</v>
      </c>
      <c r="B5" s="4"/>
      <c r="C5" s="4"/>
      <c r="D5" s="5"/>
      <c r="E5" s="5"/>
      <c r="F5" s="5"/>
      <c r="G5" s="5"/>
      <c r="H5" s="5"/>
      <c r="I5" s="5"/>
      <c r="J5" s="5"/>
      <c r="K5" s="5"/>
      <c r="L5" s="5"/>
      <c r="M5" s="5"/>
      <c r="N5" s="5"/>
      <c r="O5" s="5"/>
      <c r="P5" s="5"/>
    </row>
    <row r="6" spans="1:16">
      <c r="A6" s="3"/>
      <c r="B6" s="4"/>
      <c r="C6" s="4"/>
      <c r="D6" s="5"/>
      <c r="E6" s="5"/>
      <c r="F6" s="5"/>
      <c r="G6" s="5"/>
      <c r="H6" s="5"/>
      <c r="I6" s="5"/>
      <c r="J6" s="5"/>
      <c r="K6" s="5"/>
      <c r="L6" s="5"/>
      <c r="M6" s="5"/>
      <c r="N6" s="5"/>
      <c r="O6" s="5"/>
      <c r="P6" s="5"/>
    </row>
    <row r="7" spans="1:16">
      <c r="A7" s="3" t="s">
        <v>540</v>
      </c>
      <c r="B7" s="4"/>
      <c r="C7" s="4"/>
      <c r="D7" s="5"/>
      <c r="E7" s="5"/>
      <c r="F7" s="5"/>
      <c r="G7" s="5"/>
      <c r="H7" s="5"/>
      <c r="I7" s="5"/>
      <c r="J7" s="5"/>
      <c r="K7" s="5"/>
      <c r="L7" s="5"/>
      <c r="M7" s="5"/>
      <c r="N7" s="5"/>
      <c r="O7" s="5"/>
      <c r="P7" s="5"/>
    </row>
    <row r="8" spans="1:16" ht="13.2" thickBot="1">
      <c r="A8" s="26"/>
      <c r="B8" s="4"/>
      <c r="C8" s="4"/>
      <c r="D8" s="5"/>
    </row>
    <row r="9" spans="1:16" ht="10.5" customHeight="1">
      <c r="A9" s="6"/>
      <c r="B9" s="327" t="s">
        <v>43</v>
      </c>
      <c r="C9" s="328"/>
      <c r="D9" s="329"/>
      <c r="E9" s="327" t="s">
        <v>29</v>
      </c>
      <c r="F9" s="328"/>
      <c r="G9" s="329"/>
      <c r="H9" s="8"/>
      <c r="I9" s="7" t="s">
        <v>30</v>
      </c>
      <c r="J9" s="9"/>
      <c r="K9" s="8"/>
      <c r="L9" s="7" t="s">
        <v>31</v>
      </c>
      <c r="M9" s="9"/>
      <c r="N9" s="327" t="s">
        <v>44</v>
      </c>
      <c r="O9" s="328"/>
      <c r="P9" s="328"/>
    </row>
    <row r="10" spans="1:16" ht="12.75" customHeight="1">
      <c r="B10" s="330" t="s">
        <v>45</v>
      </c>
      <c r="C10" s="331"/>
      <c r="D10" s="332"/>
      <c r="E10" s="11"/>
      <c r="F10" s="4"/>
      <c r="G10" s="5"/>
      <c r="H10" s="11"/>
      <c r="I10" s="4"/>
      <c r="J10" s="5"/>
      <c r="K10" s="11"/>
      <c r="L10" s="4"/>
      <c r="M10" s="5"/>
      <c r="N10" s="11"/>
      <c r="O10" s="4"/>
      <c r="P10" s="5"/>
    </row>
    <row r="11" spans="1:16" ht="12.75" customHeight="1">
      <c r="A11" s="12" t="s">
        <v>46</v>
      </c>
      <c r="B11" s="36" t="s">
        <v>47</v>
      </c>
      <c r="C11" s="37" t="s">
        <v>48</v>
      </c>
      <c r="D11" s="38" t="s">
        <v>44</v>
      </c>
      <c r="E11" s="36" t="s">
        <v>47</v>
      </c>
      <c r="F11" s="37" t="s">
        <v>48</v>
      </c>
      <c r="G11" s="38" t="s">
        <v>44</v>
      </c>
      <c r="H11" s="36" t="s">
        <v>47</v>
      </c>
      <c r="I11" s="37" t="s">
        <v>48</v>
      </c>
      <c r="J11" s="38" t="s">
        <v>44</v>
      </c>
      <c r="K11" s="36" t="s">
        <v>47</v>
      </c>
      <c r="L11" s="37" t="s">
        <v>48</v>
      </c>
      <c r="M11" s="38" t="s">
        <v>44</v>
      </c>
      <c r="N11" s="36" t="s">
        <v>47</v>
      </c>
      <c r="O11" s="37" t="s">
        <v>48</v>
      </c>
      <c r="P11" s="38" t="s">
        <v>44</v>
      </c>
    </row>
    <row r="12" spans="1:16" s="202" customFormat="1">
      <c r="A12" s="206" t="s">
        <v>215</v>
      </c>
      <c r="B12" s="264">
        <v>0</v>
      </c>
      <c r="C12" s="265">
        <v>0</v>
      </c>
      <c r="D12" s="265">
        <v>0</v>
      </c>
      <c r="E12" s="264">
        <v>3</v>
      </c>
      <c r="F12" s="265">
        <v>1</v>
      </c>
      <c r="G12" s="265">
        <v>4</v>
      </c>
      <c r="H12" s="264">
        <v>0</v>
      </c>
      <c r="I12" s="265">
        <v>0</v>
      </c>
      <c r="J12" s="265">
        <v>0</v>
      </c>
      <c r="K12" s="264">
        <v>0</v>
      </c>
      <c r="L12" s="265">
        <v>0</v>
      </c>
      <c r="M12" s="265">
        <v>0</v>
      </c>
      <c r="N12" s="199">
        <f>SUM(K12,H12,E12,B12)</f>
        <v>3</v>
      </c>
      <c r="O12" s="200">
        <f>SUM(L12,I12,F12,C12)</f>
        <v>1</v>
      </c>
      <c r="P12" s="200">
        <f>SUM(N12:O12)</f>
        <v>4</v>
      </c>
    </row>
    <row r="13" spans="1:16" s="198" customFormat="1">
      <c r="A13" s="216" t="s">
        <v>216</v>
      </c>
      <c r="B13" s="264">
        <v>99</v>
      </c>
      <c r="C13" s="265">
        <v>1</v>
      </c>
      <c r="D13" s="265">
        <v>100</v>
      </c>
      <c r="E13" s="264">
        <v>273</v>
      </c>
      <c r="F13" s="265">
        <v>7</v>
      </c>
      <c r="G13" s="265">
        <v>280</v>
      </c>
      <c r="H13" s="264">
        <v>19</v>
      </c>
      <c r="I13" s="265">
        <v>0</v>
      </c>
      <c r="J13" s="265">
        <v>19</v>
      </c>
      <c r="K13" s="264">
        <v>55</v>
      </c>
      <c r="L13" s="265">
        <v>0</v>
      </c>
      <c r="M13" s="265">
        <v>55</v>
      </c>
      <c r="N13" s="199">
        <f t="shared" ref="N13:N58" si="0">SUM(K13,H13,E13,B13)</f>
        <v>446</v>
      </c>
      <c r="O13" s="200">
        <f t="shared" ref="O13:O58" si="1">SUM(L13,I13,F13,C13)</f>
        <v>8</v>
      </c>
      <c r="P13" s="200">
        <f t="shared" ref="P13:P58" si="2">SUM(N13:O13)</f>
        <v>454</v>
      </c>
    </row>
    <row r="14" spans="1:16" s="202" customFormat="1">
      <c r="A14" s="216" t="s">
        <v>217</v>
      </c>
      <c r="B14" s="264">
        <v>4</v>
      </c>
      <c r="C14" s="265">
        <v>0</v>
      </c>
      <c r="D14" s="265">
        <v>4</v>
      </c>
      <c r="E14" s="264">
        <v>0</v>
      </c>
      <c r="F14" s="265">
        <v>0</v>
      </c>
      <c r="G14" s="265">
        <v>0</v>
      </c>
      <c r="H14" s="264">
        <v>0</v>
      </c>
      <c r="I14" s="265">
        <v>0</v>
      </c>
      <c r="J14" s="265">
        <v>0</v>
      </c>
      <c r="K14" s="264">
        <v>0</v>
      </c>
      <c r="L14" s="265">
        <v>0</v>
      </c>
      <c r="M14" s="265">
        <v>0</v>
      </c>
      <c r="N14" s="199">
        <f t="shared" si="0"/>
        <v>4</v>
      </c>
      <c r="O14" s="200">
        <f t="shared" si="1"/>
        <v>0</v>
      </c>
      <c r="P14" s="200">
        <f t="shared" si="2"/>
        <v>4</v>
      </c>
    </row>
    <row r="15" spans="1:16" s="202" customFormat="1">
      <c r="A15" s="216" t="s">
        <v>218</v>
      </c>
      <c r="B15" s="264">
        <v>10</v>
      </c>
      <c r="C15" s="265">
        <v>0</v>
      </c>
      <c r="D15" s="265">
        <v>10</v>
      </c>
      <c r="E15" s="264">
        <v>50</v>
      </c>
      <c r="F15" s="265">
        <v>1</v>
      </c>
      <c r="G15" s="265">
        <v>51</v>
      </c>
      <c r="H15" s="264">
        <v>0</v>
      </c>
      <c r="I15" s="265">
        <v>0</v>
      </c>
      <c r="J15" s="265">
        <v>0</v>
      </c>
      <c r="K15" s="264">
        <v>0</v>
      </c>
      <c r="L15" s="265">
        <v>0</v>
      </c>
      <c r="M15" s="265">
        <v>0</v>
      </c>
      <c r="N15" s="199">
        <f t="shared" si="0"/>
        <v>60</v>
      </c>
      <c r="O15" s="200">
        <f t="shared" si="1"/>
        <v>1</v>
      </c>
      <c r="P15" s="200">
        <f t="shared" si="2"/>
        <v>61</v>
      </c>
    </row>
    <row r="16" spans="1:16" s="202" customFormat="1">
      <c r="A16" s="216" t="s">
        <v>219</v>
      </c>
      <c r="B16" s="264">
        <v>1</v>
      </c>
      <c r="C16" s="265">
        <v>1</v>
      </c>
      <c r="D16" s="265">
        <v>2</v>
      </c>
      <c r="E16" s="264">
        <v>0</v>
      </c>
      <c r="F16" s="265">
        <v>0</v>
      </c>
      <c r="G16" s="265">
        <v>0</v>
      </c>
      <c r="H16" s="264">
        <v>0</v>
      </c>
      <c r="I16" s="265">
        <v>0</v>
      </c>
      <c r="J16" s="265">
        <v>0</v>
      </c>
      <c r="K16" s="264">
        <v>0</v>
      </c>
      <c r="L16" s="265">
        <v>0</v>
      </c>
      <c r="M16" s="265">
        <v>0</v>
      </c>
      <c r="N16" s="199">
        <f t="shared" si="0"/>
        <v>1</v>
      </c>
      <c r="O16" s="200">
        <f t="shared" si="1"/>
        <v>1</v>
      </c>
      <c r="P16" s="200">
        <f t="shared" si="2"/>
        <v>2</v>
      </c>
    </row>
    <row r="17" spans="1:16" s="202" customFormat="1">
      <c r="A17" s="216" t="s">
        <v>220</v>
      </c>
      <c r="B17" s="264">
        <v>27</v>
      </c>
      <c r="C17" s="265">
        <v>23</v>
      </c>
      <c r="D17" s="265">
        <v>50</v>
      </c>
      <c r="E17" s="264">
        <v>52</v>
      </c>
      <c r="F17" s="265">
        <v>32</v>
      </c>
      <c r="G17" s="265">
        <v>84</v>
      </c>
      <c r="H17" s="264">
        <v>12</v>
      </c>
      <c r="I17" s="265">
        <v>3</v>
      </c>
      <c r="J17" s="265">
        <v>15</v>
      </c>
      <c r="K17" s="264">
        <v>8</v>
      </c>
      <c r="L17" s="265">
        <v>6</v>
      </c>
      <c r="M17" s="265">
        <v>14</v>
      </c>
      <c r="N17" s="199">
        <f t="shared" si="0"/>
        <v>99</v>
      </c>
      <c r="O17" s="200">
        <f t="shared" si="1"/>
        <v>64</v>
      </c>
      <c r="P17" s="200">
        <f t="shared" si="2"/>
        <v>163</v>
      </c>
    </row>
    <row r="18" spans="1:16" s="202" customFormat="1">
      <c r="A18" s="216" t="s">
        <v>221</v>
      </c>
      <c r="B18" s="264">
        <v>45</v>
      </c>
      <c r="C18" s="265">
        <v>1</v>
      </c>
      <c r="D18" s="265">
        <v>46</v>
      </c>
      <c r="E18" s="264">
        <v>54</v>
      </c>
      <c r="F18" s="265">
        <v>1</v>
      </c>
      <c r="G18" s="265">
        <v>55</v>
      </c>
      <c r="H18" s="264">
        <v>14</v>
      </c>
      <c r="I18" s="265">
        <v>0</v>
      </c>
      <c r="J18" s="265">
        <v>14</v>
      </c>
      <c r="K18" s="264">
        <v>11</v>
      </c>
      <c r="L18" s="265">
        <v>0</v>
      </c>
      <c r="M18" s="265">
        <v>11</v>
      </c>
      <c r="N18" s="199">
        <f t="shared" si="0"/>
        <v>124</v>
      </c>
      <c r="O18" s="200">
        <f t="shared" si="1"/>
        <v>2</v>
      </c>
      <c r="P18" s="200">
        <f t="shared" si="2"/>
        <v>126</v>
      </c>
    </row>
    <row r="19" spans="1:16" s="202" customFormat="1">
      <c r="A19" s="216" t="s">
        <v>222</v>
      </c>
      <c r="B19" s="264">
        <v>46</v>
      </c>
      <c r="C19" s="265">
        <v>0</v>
      </c>
      <c r="D19" s="265">
        <v>46</v>
      </c>
      <c r="E19" s="264">
        <v>125</v>
      </c>
      <c r="F19" s="265">
        <v>2</v>
      </c>
      <c r="G19" s="265">
        <v>127</v>
      </c>
      <c r="H19" s="264">
        <v>37</v>
      </c>
      <c r="I19" s="265">
        <v>0</v>
      </c>
      <c r="J19" s="265">
        <v>37</v>
      </c>
      <c r="K19" s="264">
        <v>39</v>
      </c>
      <c r="L19" s="265">
        <v>0</v>
      </c>
      <c r="M19" s="265">
        <v>39</v>
      </c>
      <c r="N19" s="199">
        <f t="shared" si="0"/>
        <v>247</v>
      </c>
      <c r="O19" s="200">
        <f t="shared" si="1"/>
        <v>2</v>
      </c>
      <c r="P19" s="200">
        <f t="shared" si="2"/>
        <v>249</v>
      </c>
    </row>
    <row r="20" spans="1:16" s="202" customFormat="1">
      <c r="A20" s="216" t="s">
        <v>509</v>
      </c>
      <c r="B20" s="264">
        <v>1</v>
      </c>
      <c r="C20" s="265">
        <v>0</v>
      </c>
      <c r="D20" s="265">
        <v>1</v>
      </c>
      <c r="E20" s="264">
        <v>0</v>
      </c>
      <c r="F20" s="265">
        <v>0</v>
      </c>
      <c r="G20" s="265">
        <v>0</v>
      </c>
      <c r="H20" s="264">
        <v>0</v>
      </c>
      <c r="I20" s="265">
        <v>0</v>
      </c>
      <c r="J20" s="265">
        <v>0</v>
      </c>
      <c r="K20" s="264">
        <v>0</v>
      </c>
      <c r="L20" s="265">
        <v>0</v>
      </c>
      <c r="M20" s="265">
        <v>0</v>
      </c>
      <c r="N20" s="199">
        <f t="shared" si="0"/>
        <v>1</v>
      </c>
      <c r="O20" s="200">
        <f t="shared" si="1"/>
        <v>0</v>
      </c>
      <c r="P20" s="200">
        <f t="shared" si="2"/>
        <v>1</v>
      </c>
    </row>
    <row r="21" spans="1:16" s="202" customFormat="1">
      <c r="A21" s="216" t="s">
        <v>223</v>
      </c>
      <c r="B21" s="264">
        <v>0</v>
      </c>
      <c r="C21" s="265">
        <v>0</v>
      </c>
      <c r="D21" s="265">
        <v>0</v>
      </c>
      <c r="E21" s="264">
        <v>0</v>
      </c>
      <c r="F21" s="265">
        <v>0</v>
      </c>
      <c r="G21" s="265">
        <v>0</v>
      </c>
      <c r="H21" s="264">
        <v>0</v>
      </c>
      <c r="I21" s="265">
        <v>0</v>
      </c>
      <c r="J21" s="265">
        <v>0</v>
      </c>
      <c r="K21" s="264">
        <v>3</v>
      </c>
      <c r="L21" s="265">
        <v>0</v>
      </c>
      <c r="M21" s="265">
        <v>3</v>
      </c>
      <c r="N21" s="199">
        <f t="shared" si="0"/>
        <v>3</v>
      </c>
      <c r="O21" s="200">
        <f t="shared" si="1"/>
        <v>0</v>
      </c>
      <c r="P21" s="200">
        <f t="shared" si="2"/>
        <v>3</v>
      </c>
    </row>
    <row r="22" spans="1:16" s="202" customFormat="1">
      <c r="A22" s="216" t="s">
        <v>224</v>
      </c>
      <c r="B22" s="264">
        <v>0</v>
      </c>
      <c r="C22" s="265">
        <v>0</v>
      </c>
      <c r="D22" s="265">
        <v>0</v>
      </c>
      <c r="E22" s="264">
        <v>0</v>
      </c>
      <c r="F22" s="265">
        <v>0</v>
      </c>
      <c r="G22" s="265">
        <v>0</v>
      </c>
      <c r="H22" s="264">
        <v>5</v>
      </c>
      <c r="I22" s="265">
        <v>0</v>
      </c>
      <c r="J22" s="265">
        <v>5</v>
      </c>
      <c r="K22" s="264">
        <v>0</v>
      </c>
      <c r="L22" s="265">
        <v>0</v>
      </c>
      <c r="M22" s="265">
        <v>0</v>
      </c>
      <c r="N22" s="199">
        <f t="shared" si="0"/>
        <v>5</v>
      </c>
      <c r="O22" s="200">
        <f t="shared" si="1"/>
        <v>0</v>
      </c>
      <c r="P22" s="200">
        <f t="shared" si="2"/>
        <v>5</v>
      </c>
    </row>
    <row r="23" spans="1:16" s="202" customFormat="1">
      <c r="A23" s="216" t="s">
        <v>225</v>
      </c>
      <c r="B23" s="264">
        <v>23</v>
      </c>
      <c r="C23" s="265">
        <v>54</v>
      </c>
      <c r="D23" s="265">
        <v>77</v>
      </c>
      <c r="E23" s="264">
        <v>41</v>
      </c>
      <c r="F23" s="265">
        <v>87</v>
      </c>
      <c r="G23" s="265">
        <v>128</v>
      </c>
      <c r="H23" s="264">
        <v>9</v>
      </c>
      <c r="I23" s="265">
        <v>21</v>
      </c>
      <c r="J23" s="265">
        <v>30</v>
      </c>
      <c r="K23" s="264">
        <v>0</v>
      </c>
      <c r="L23" s="265">
        <v>0</v>
      </c>
      <c r="M23" s="265">
        <v>0</v>
      </c>
      <c r="N23" s="199">
        <f t="shared" si="0"/>
        <v>73</v>
      </c>
      <c r="O23" s="200">
        <f t="shared" si="1"/>
        <v>162</v>
      </c>
      <c r="P23" s="200">
        <f t="shared" si="2"/>
        <v>235</v>
      </c>
    </row>
    <row r="24" spans="1:16" s="202" customFormat="1">
      <c r="A24" s="216" t="s">
        <v>226</v>
      </c>
      <c r="B24" s="264">
        <v>10</v>
      </c>
      <c r="C24" s="265">
        <v>0</v>
      </c>
      <c r="D24" s="265">
        <v>10</v>
      </c>
      <c r="E24" s="264">
        <v>26</v>
      </c>
      <c r="F24" s="265">
        <v>5</v>
      </c>
      <c r="G24" s="265">
        <v>31</v>
      </c>
      <c r="H24" s="264">
        <v>0</v>
      </c>
      <c r="I24" s="265">
        <v>0</v>
      </c>
      <c r="J24" s="265">
        <v>0</v>
      </c>
      <c r="K24" s="264">
        <v>1</v>
      </c>
      <c r="L24" s="265">
        <v>1</v>
      </c>
      <c r="M24" s="265">
        <v>2</v>
      </c>
      <c r="N24" s="199">
        <f t="shared" si="0"/>
        <v>37</v>
      </c>
      <c r="O24" s="200">
        <f t="shared" si="1"/>
        <v>6</v>
      </c>
      <c r="P24" s="200">
        <f t="shared" si="2"/>
        <v>43</v>
      </c>
    </row>
    <row r="25" spans="1:16" s="202" customFormat="1">
      <c r="A25" s="216" t="s">
        <v>227</v>
      </c>
      <c r="B25" s="264">
        <v>0</v>
      </c>
      <c r="C25" s="265">
        <v>0</v>
      </c>
      <c r="D25" s="265">
        <v>0</v>
      </c>
      <c r="E25" s="264">
        <v>38</v>
      </c>
      <c r="F25" s="265">
        <v>8</v>
      </c>
      <c r="G25" s="265">
        <v>46</v>
      </c>
      <c r="H25" s="264">
        <v>0</v>
      </c>
      <c r="I25" s="265">
        <v>0</v>
      </c>
      <c r="J25" s="265">
        <v>0</v>
      </c>
      <c r="K25" s="264">
        <v>7</v>
      </c>
      <c r="L25" s="265">
        <v>1</v>
      </c>
      <c r="M25" s="265">
        <v>8</v>
      </c>
      <c r="N25" s="199">
        <f t="shared" si="0"/>
        <v>45</v>
      </c>
      <c r="O25" s="200">
        <f t="shared" si="1"/>
        <v>9</v>
      </c>
      <c r="P25" s="200">
        <f t="shared" si="2"/>
        <v>54</v>
      </c>
    </row>
    <row r="26" spans="1:16" s="202" customFormat="1">
      <c r="A26" s="216" t="s">
        <v>137</v>
      </c>
      <c r="B26" s="264">
        <v>16</v>
      </c>
      <c r="C26" s="265">
        <v>0</v>
      </c>
      <c r="D26" s="265">
        <v>16</v>
      </c>
      <c r="E26" s="264">
        <v>3</v>
      </c>
      <c r="F26" s="265">
        <v>2</v>
      </c>
      <c r="G26" s="265">
        <v>5</v>
      </c>
      <c r="H26" s="264">
        <v>0</v>
      </c>
      <c r="I26" s="265">
        <v>0</v>
      </c>
      <c r="J26" s="265">
        <v>0</v>
      </c>
      <c r="K26" s="264">
        <v>0</v>
      </c>
      <c r="L26" s="265">
        <v>0</v>
      </c>
      <c r="M26" s="265">
        <v>0</v>
      </c>
      <c r="N26" s="199">
        <f t="shared" si="0"/>
        <v>19</v>
      </c>
      <c r="O26" s="200">
        <f t="shared" si="1"/>
        <v>2</v>
      </c>
      <c r="P26" s="200">
        <f t="shared" si="2"/>
        <v>21</v>
      </c>
    </row>
    <row r="27" spans="1:16" s="202" customFormat="1">
      <c r="A27" s="216" t="s">
        <v>138</v>
      </c>
      <c r="B27" s="264">
        <v>167</v>
      </c>
      <c r="C27" s="265">
        <v>3</v>
      </c>
      <c r="D27" s="265">
        <v>170</v>
      </c>
      <c r="E27" s="264">
        <v>489</v>
      </c>
      <c r="F27" s="265">
        <v>5</v>
      </c>
      <c r="G27" s="265">
        <v>494</v>
      </c>
      <c r="H27" s="264">
        <v>58</v>
      </c>
      <c r="I27" s="265">
        <v>0</v>
      </c>
      <c r="J27" s="265">
        <v>58</v>
      </c>
      <c r="K27" s="264">
        <v>75</v>
      </c>
      <c r="L27" s="265">
        <v>2</v>
      </c>
      <c r="M27" s="265">
        <v>77</v>
      </c>
      <c r="N27" s="199">
        <f t="shared" si="0"/>
        <v>789</v>
      </c>
      <c r="O27" s="200">
        <f t="shared" si="1"/>
        <v>10</v>
      </c>
      <c r="P27" s="200">
        <f t="shared" si="2"/>
        <v>799</v>
      </c>
    </row>
    <row r="28" spans="1:16" s="202" customFormat="1">
      <c r="A28" s="216" t="s">
        <v>228</v>
      </c>
      <c r="B28" s="264">
        <v>25</v>
      </c>
      <c r="C28" s="265">
        <v>0</v>
      </c>
      <c r="D28" s="265">
        <v>25</v>
      </c>
      <c r="E28" s="264">
        <v>5</v>
      </c>
      <c r="F28" s="265">
        <v>0</v>
      </c>
      <c r="G28" s="265">
        <v>5</v>
      </c>
      <c r="H28" s="264">
        <v>0</v>
      </c>
      <c r="I28" s="265">
        <v>0</v>
      </c>
      <c r="J28" s="265">
        <v>0</v>
      </c>
      <c r="K28" s="264">
        <v>0</v>
      </c>
      <c r="L28" s="265">
        <v>0</v>
      </c>
      <c r="M28" s="265">
        <v>0</v>
      </c>
      <c r="N28" s="199">
        <f t="shared" si="0"/>
        <v>30</v>
      </c>
      <c r="O28" s="200">
        <f t="shared" si="1"/>
        <v>0</v>
      </c>
      <c r="P28" s="200">
        <f t="shared" si="2"/>
        <v>30</v>
      </c>
    </row>
    <row r="29" spans="1:16" s="202" customFormat="1">
      <c r="A29" s="216" t="s">
        <v>229</v>
      </c>
      <c r="B29" s="264">
        <v>2</v>
      </c>
      <c r="C29" s="265">
        <v>9</v>
      </c>
      <c r="D29" s="265">
        <v>11</v>
      </c>
      <c r="E29" s="264">
        <v>3</v>
      </c>
      <c r="F29" s="265">
        <v>14</v>
      </c>
      <c r="G29" s="265">
        <v>17</v>
      </c>
      <c r="H29" s="264">
        <v>0</v>
      </c>
      <c r="I29" s="265">
        <v>0</v>
      </c>
      <c r="J29" s="265">
        <v>0</v>
      </c>
      <c r="K29" s="264">
        <v>3</v>
      </c>
      <c r="L29" s="265">
        <v>8</v>
      </c>
      <c r="M29" s="265">
        <v>11</v>
      </c>
      <c r="N29" s="199">
        <f t="shared" si="0"/>
        <v>8</v>
      </c>
      <c r="O29" s="200">
        <f t="shared" si="1"/>
        <v>31</v>
      </c>
      <c r="P29" s="200">
        <f t="shared" si="2"/>
        <v>39</v>
      </c>
    </row>
    <row r="30" spans="1:16" s="202" customFormat="1">
      <c r="A30" s="216" t="s">
        <v>139</v>
      </c>
      <c r="B30" s="264">
        <v>0</v>
      </c>
      <c r="C30" s="265">
        <v>0</v>
      </c>
      <c r="D30" s="265">
        <v>0</v>
      </c>
      <c r="E30" s="264">
        <v>0</v>
      </c>
      <c r="F30" s="265">
        <v>2</v>
      </c>
      <c r="G30" s="265">
        <v>2</v>
      </c>
      <c r="H30" s="264">
        <v>0</v>
      </c>
      <c r="I30" s="265">
        <v>0</v>
      </c>
      <c r="J30" s="265">
        <v>0</v>
      </c>
      <c r="K30" s="264">
        <v>2</v>
      </c>
      <c r="L30" s="265">
        <v>2</v>
      </c>
      <c r="M30" s="265">
        <v>4</v>
      </c>
      <c r="N30" s="199">
        <f t="shared" si="0"/>
        <v>2</v>
      </c>
      <c r="O30" s="200">
        <f t="shared" si="1"/>
        <v>4</v>
      </c>
      <c r="P30" s="200">
        <f t="shared" si="2"/>
        <v>6</v>
      </c>
    </row>
    <row r="31" spans="1:16" s="202" customFormat="1">
      <c r="A31" s="216" t="s">
        <v>230</v>
      </c>
      <c r="B31" s="264">
        <v>3</v>
      </c>
      <c r="C31" s="265">
        <v>1</v>
      </c>
      <c r="D31" s="265">
        <v>4</v>
      </c>
      <c r="E31" s="264">
        <v>0</v>
      </c>
      <c r="F31" s="265">
        <v>0</v>
      </c>
      <c r="G31" s="265">
        <v>0</v>
      </c>
      <c r="H31" s="264">
        <v>11</v>
      </c>
      <c r="I31" s="265">
        <v>0</v>
      </c>
      <c r="J31" s="265">
        <v>11</v>
      </c>
      <c r="K31" s="264">
        <v>0</v>
      </c>
      <c r="L31" s="265">
        <v>0</v>
      </c>
      <c r="M31" s="265">
        <v>0</v>
      </c>
      <c r="N31" s="199">
        <f t="shared" si="0"/>
        <v>14</v>
      </c>
      <c r="O31" s="200">
        <f t="shared" si="1"/>
        <v>1</v>
      </c>
      <c r="P31" s="200">
        <f t="shared" si="2"/>
        <v>15</v>
      </c>
    </row>
    <row r="32" spans="1:16" s="202" customFormat="1">
      <c r="A32" s="216" t="s">
        <v>231</v>
      </c>
      <c r="B32" s="264">
        <v>0</v>
      </c>
      <c r="C32" s="265">
        <v>0</v>
      </c>
      <c r="D32" s="265">
        <v>0</v>
      </c>
      <c r="E32" s="264">
        <v>0</v>
      </c>
      <c r="F32" s="265">
        <v>0</v>
      </c>
      <c r="G32" s="265">
        <v>0</v>
      </c>
      <c r="H32" s="264">
        <v>0</v>
      </c>
      <c r="I32" s="265">
        <v>3</v>
      </c>
      <c r="J32" s="265">
        <v>3</v>
      </c>
      <c r="K32" s="264">
        <v>0</v>
      </c>
      <c r="L32" s="265">
        <v>0</v>
      </c>
      <c r="M32" s="265">
        <v>0</v>
      </c>
      <c r="N32" s="199">
        <f t="shared" si="0"/>
        <v>0</v>
      </c>
      <c r="O32" s="200">
        <f t="shared" si="1"/>
        <v>3</v>
      </c>
      <c r="P32" s="200">
        <f t="shared" si="2"/>
        <v>3</v>
      </c>
    </row>
    <row r="33" spans="1:16" s="202" customFormat="1">
      <c r="A33" s="216" t="s">
        <v>232</v>
      </c>
      <c r="B33" s="264">
        <v>0</v>
      </c>
      <c r="C33" s="265">
        <v>0</v>
      </c>
      <c r="D33" s="265">
        <v>0</v>
      </c>
      <c r="E33" s="264">
        <v>0</v>
      </c>
      <c r="F33" s="265">
        <v>0</v>
      </c>
      <c r="G33" s="265">
        <v>0</v>
      </c>
      <c r="H33" s="264">
        <v>1</v>
      </c>
      <c r="I33" s="265">
        <v>0</v>
      </c>
      <c r="J33" s="265">
        <v>1</v>
      </c>
      <c r="K33" s="264">
        <v>0</v>
      </c>
      <c r="L33" s="265">
        <v>0</v>
      </c>
      <c r="M33" s="265">
        <v>0</v>
      </c>
      <c r="N33" s="199">
        <f t="shared" si="0"/>
        <v>1</v>
      </c>
      <c r="O33" s="200">
        <f t="shared" si="1"/>
        <v>0</v>
      </c>
      <c r="P33" s="200">
        <f t="shared" si="2"/>
        <v>1</v>
      </c>
    </row>
    <row r="34" spans="1:16" s="202" customFormat="1">
      <c r="A34" s="216" t="s">
        <v>233</v>
      </c>
      <c r="B34" s="264">
        <v>0</v>
      </c>
      <c r="C34" s="265">
        <v>0</v>
      </c>
      <c r="D34" s="265">
        <v>0</v>
      </c>
      <c r="E34" s="264">
        <v>48</v>
      </c>
      <c r="F34" s="265">
        <v>23</v>
      </c>
      <c r="G34" s="265">
        <v>71</v>
      </c>
      <c r="H34" s="264">
        <v>0</v>
      </c>
      <c r="I34" s="265">
        <v>0</v>
      </c>
      <c r="J34" s="265">
        <v>0</v>
      </c>
      <c r="K34" s="264">
        <v>0</v>
      </c>
      <c r="L34" s="265">
        <v>0</v>
      </c>
      <c r="M34" s="265">
        <v>0</v>
      </c>
      <c r="N34" s="199">
        <f t="shared" si="0"/>
        <v>48</v>
      </c>
      <c r="O34" s="200">
        <f t="shared" si="1"/>
        <v>23</v>
      </c>
      <c r="P34" s="200">
        <f t="shared" si="2"/>
        <v>71</v>
      </c>
    </row>
    <row r="35" spans="1:16" s="202" customFormat="1">
      <c r="A35" s="216" t="s">
        <v>234</v>
      </c>
      <c r="B35" s="264">
        <v>2</v>
      </c>
      <c r="C35" s="265">
        <v>11</v>
      </c>
      <c r="D35" s="265">
        <v>13</v>
      </c>
      <c r="E35" s="264">
        <v>0</v>
      </c>
      <c r="F35" s="265">
        <v>8</v>
      </c>
      <c r="G35" s="265">
        <v>8</v>
      </c>
      <c r="H35" s="264">
        <v>2</v>
      </c>
      <c r="I35" s="265">
        <v>22</v>
      </c>
      <c r="J35" s="265">
        <v>24</v>
      </c>
      <c r="K35" s="264">
        <v>0</v>
      </c>
      <c r="L35" s="265">
        <v>0</v>
      </c>
      <c r="M35" s="265">
        <v>0</v>
      </c>
      <c r="N35" s="199">
        <f t="shared" si="0"/>
        <v>4</v>
      </c>
      <c r="O35" s="200">
        <f t="shared" si="1"/>
        <v>41</v>
      </c>
      <c r="P35" s="200">
        <f t="shared" si="2"/>
        <v>45</v>
      </c>
    </row>
    <row r="36" spans="1:16" s="202" customFormat="1">
      <c r="A36" s="216" t="s">
        <v>140</v>
      </c>
      <c r="B36" s="264">
        <v>10</v>
      </c>
      <c r="C36" s="265">
        <v>185</v>
      </c>
      <c r="D36" s="265">
        <v>195</v>
      </c>
      <c r="E36" s="264">
        <v>15</v>
      </c>
      <c r="F36" s="265">
        <v>299</v>
      </c>
      <c r="G36" s="265">
        <v>314</v>
      </c>
      <c r="H36" s="264">
        <v>6</v>
      </c>
      <c r="I36" s="265">
        <v>51</v>
      </c>
      <c r="J36" s="265">
        <v>57</v>
      </c>
      <c r="K36" s="264">
        <v>4</v>
      </c>
      <c r="L36" s="265">
        <v>22</v>
      </c>
      <c r="M36" s="265">
        <v>26</v>
      </c>
      <c r="N36" s="199">
        <f t="shared" si="0"/>
        <v>35</v>
      </c>
      <c r="O36" s="200">
        <f t="shared" si="1"/>
        <v>557</v>
      </c>
      <c r="P36" s="200">
        <f t="shared" si="2"/>
        <v>592</v>
      </c>
    </row>
    <row r="37" spans="1:16" s="202" customFormat="1">
      <c r="A37" s="216" t="s">
        <v>235</v>
      </c>
      <c r="B37" s="264">
        <v>162</v>
      </c>
      <c r="C37" s="265">
        <v>5</v>
      </c>
      <c r="D37" s="265">
        <v>167</v>
      </c>
      <c r="E37" s="264">
        <v>534</v>
      </c>
      <c r="F37" s="265">
        <v>15</v>
      </c>
      <c r="G37" s="265">
        <v>549</v>
      </c>
      <c r="H37" s="264">
        <v>62</v>
      </c>
      <c r="I37" s="265">
        <v>1</v>
      </c>
      <c r="J37" s="265">
        <v>63</v>
      </c>
      <c r="K37" s="264">
        <v>51</v>
      </c>
      <c r="L37" s="265">
        <v>1</v>
      </c>
      <c r="M37" s="265">
        <v>52</v>
      </c>
      <c r="N37" s="199">
        <f t="shared" si="0"/>
        <v>809</v>
      </c>
      <c r="O37" s="200">
        <f t="shared" si="1"/>
        <v>22</v>
      </c>
      <c r="P37" s="200">
        <f t="shared" si="2"/>
        <v>831</v>
      </c>
    </row>
    <row r="38" spans="1:16" s="202" customFormat="1">
      <c r="A38" s="216" t="s">
        <v>143</v>
      </c>
      <c r="B38" s="264">
        <v>238</v>
      </c>
      <c r="C38" s="265">
        <v>238</v>
      </c>
      <c r="D38" s="265">
        <v>476</v>
      </c>
      <c r="E38" s="264">
        <v>650</v>
      </c>
      <c r="F38" s="265">
        <v>659</v>
      </c>
      <c r="G38" s="265">
        <v>1309</v>
      </c>
      <c r="H38" s="264">
        <v>23</v>
      </c>
      <c r="I38" s="265">
        <v>42</v>
      </c>
      <c r="J38" s="265">
        <v>65</v>
      </c>
      <c r="K38" s="264">
        <v>19</v>
      </c>
      <c r="L38" s="265">
        <v>32</v>
      </c>
      <c r="M38" s="265">
        <v>51</v>
      </c>
      <c r="N38" s="199">
        <f t="shared" si="0"/>
        <v>930</v>
      </c>
      <c r="O38" s="200">
        <f t="shared" si="1"/>
        <v>971</v>
      </c>
      <c r="P38" s="200">
        <f t="shared" si="2"/>
        <v>1901</v>
      </c>
    </row>
    <row r="39" spans="1:16" s="202" customFormat="1">
      <c r="A39" s="216" t="s">
        <v>236</v>
      </c>
      <c r="B39" s="264">
        <v>10</v>
      </c>
      <c r="C39" s="265">
        <v>0</v>
      </c>
      <c r="D39" s="265">
        <v>10</v>
      </c>
      <c r="E39" s="264">
        <v>44</v>
      </c>
      <c r="F39" s="265">
        <v>1</v>
      </c>
      <c r="G39" s="265">
        <v>45</v>
      </c>
      <c r="H39" s="264">
        <v>0</v>
      </c>
      <c r="I39" s="265">
        <v>0</v>
      </c>
      <c r="J39" s="265">
        <v>0</v>
      </c>
      <c r="K39" s="264">
        <v>0</v>
      </c>
      <c r="L39" s="265">
        <v>0</v>
      </c>
      <c r="M39" s="265">
        <v>0</v>
      </c>
      <c r="N39" s="199">
        <f t="shared" si="0"/>
        <v>54</v>
      </c>
      <c r="O39" s="200">
        <f t="shared" si="1"/>
        <v>1</v>
      </c>
      <c r="P39" s="200">
        <f t="shared" si="2"/>
        <v>55</v>
      </c>
    </row>
    <row r="40" spans="1:16" s="202" customFormat="1">
      <c r="A40" s="216" t="s">
        <v>237</v>
      </c>
      <c r="B40" s="264">
        <v>5</v>
      </c>
      <c r="C40" s="265">
        <v>0</v>
      </c>
      <c r="D40" s="265">
        <v>5</v>
      </c>
      <c r="E40" s="264">
        <v>76</v>
      </c>
      <c r="F40" s="265">
        <v>28</v>
      </c>
      <c r="G40" s="265">
        <v>104</v>
      </c>
      <c r="H40" s="264">
        <v>19</v>
      </c>
      <c r="I40" s="265">
        <v>6</v>
      </c>
      <c r="J40" s="265">
        <v>25</v>
      </c>
      <c r="K40" s="264">
        <v>2</v>
      </c>
      <c r="L40" s="265">
        <v>3</v>
      </c>
      <c r="M40" s="265">
        <v>5</v>
      </c>
      <c r="N40" s="199">
        <f t="shared" si="0"/>
        <v>102</v>
      </c>
      <c r="O40" s="200">
        <f t="shared" si="1"/>
        <v>37</v>
      </c>
      <c r="P40" s="200">
        <f t="shared" si="2"/>
        <v>139</v>
      </c>
    </row>
    <row r="41" spans="1:16" s="202" customFormat="1">
      <c r="A41" s="216" t="s">
        <v>238</v>
      </c>
      <c r="B41" s="264">
        <v>30</v>
      </c>
      <c r="C41" s="265">
        <v>1</v>
      </c>
      <c r="D41" s="265">
        <v>31</v>
      </c>
      <c r="E41" s="264">
        <v>378</v>
      </c>
      <c r="F41" s="265">
        <v>6</v>
      </c>
      <c r="G41" s="265">
        <v>384</v>
      </c>
      <c r="H41" s="264">
        <v>56</v>
      </c>
      <c r="I41" s="265">
        <v>1</v>
      </c>
      <c r="J41" s="265">
        <v>57</v>
      </c>
      <c r="K41" s="264">
        <v>42</v>
      </c>
      <c r="L41" s="265">
        <v>0</v>
      </c>
      <c r="M41" s="265">
        <v>42</v>
      </c>
      <c r="N41" s="199">
        <f t="shared" si="0"/>
        <v>506</v>
      </c>
      <c r="O41" s="200">
        <f t="shared" si="1"/>
        <v>8</v>
      </c>
      <c r="P41" s="200">
        <f t="shared" si="2"/>
        <v>514</v>
      </c>
    </row>
    <row r="42" spans="1:16" s="202" customFormat="1">
      <c r="A42" s="216" t="s">
        <v>239</v>
      </c>
      <c r="B42" s="264">
        <v>2</v>
      </c>
      <c r="C42" s="265">
        <v>0</v>
      </c>
      <c r="D42" s="265">
        <v>2</v>
      </c>
      <c r="E42" s="264">
        <v>0</v>
      </c>
      <c r="F42" s="265">
        <v>1</v>
      </c>
      <c r="G42" s="265">
        <v>1</v>
      </c>
      <c r="H42" s="264">
        <v>0</v>
      </c>
      <c r="I42" s="265">
        <v>0</v>
      </c>
      <c r="J42" s="265">
        <v>0</v>
      </c>
      <c r="K42" s="264">
        <v>0</v>
      </c>
      <c r="L42" s="265">
        <v>0</v>
      </c>
      <c r="M42" s="265">
        <v>0</v>
      </c>
      <c r="N42" s="199">
        <f t="shared" ref="N42:N50" si="3">SUM(K42,H42,E42,B42)</f>
        <v>2</v>
      </c>
      <c r="O42" s="200">
        <f t="shared" si="1"/>
        <v>1</v>
      </c>
      <c r="P42" s="200">
        <f t="shared" ref="P42:P50" si="4">SUM(N42:O42)</f>
        <v>3</v>
      </c>
    </row>
    <row r="43" spans="1:16" s="202" customFormat="1">
      <c r="A43" s="216" t="s">
        <v>240</v>
      </c>
      <c r="B43" s="264">
        <v>5</v>
      </c>
      <c r="C43" s="265">
        <v>1</v>
      </c>
      <c r="D43" s="265">
        <v>6</v>
      </c>
      <c r="E43" s="264">
        <v>1</v>
      </c>
      <c r="F43" s="265">
        <v>1</v>
      </c>
      <c r="G43" s="265">
        <v>2</v>
      </c>
      <c r="H43" s="264">
        <v>0</v>
      </c>
      <c r="I43" s="265">
        <v>0</v>
      </c>
      <c r="J43" s="265">
        <v>0</v>
      </c>
      <c r="K43" s="264">
        <v>1</v>
      </c>
      <c r="L43" s="265">
        <v>0</v>
      </c>
      <c r="M43" s="265">
        <v>1</v>
      </c>
      <c r="N43" s="199">
        <f t="shared" si="3"/>
        <v>7</v>
      </c>
      <c r="O43" s="200">
        <f t="shared" si="1"/>
        <v>2</v>
      </c>
      <c r="P43" s="200">
        <f t="shared" si="4"/>
        <v>9</v>
      </c>
    </row>
    <row r="44" spans="1:16" s="202" customFormat="1">
      <c r="A44" s="216" t="s">
        <v>241</v>
      </c>
      <c r="B44" s="264">
        <v>35</v>
      </c>
      <c r="C44" s="265">
        <v>0</v>
      </c>
      <c r="D44" s="265">
        <v>35</v>
      </c>
      <c r="E44" s="264">
        <v>27</v>
      </c>
      <c r="F44" s="265">
        <v>0</v>
      </c>
      <c r="G44" s="265">
        <v>27</v>
      </c>
      <c r="H44" s="264">
        <v>0</v>
      </c>
      <c r="I44" s="265">
        <v>0</v>
      </c>
      <c r="J44" s="265">
        <v>0</v>
      </c>
      <c r="K44" s="264">
        <v>0</v>
      </c>
      <c r="L44" s="265">
        <v>0</v>
      </c>
      <c r="M44" s="265">
        <v>0</v>
      </c>
      <c r="N44" s="199">
        <f t="shared" si="3"/>
        <v>62</v>
      </c>
      <c r="O44" s="200">
        <f t="shared" si="1"/>
        <v>0</v>
      </c>
      <c r="P44" s="200">
        <f t="shared" si="4"/>
        <v>62</v>
      </c>
    </row>
    <row r="45" spans="1:16" s="202" customFormat="1">
      <c r="A45" s="216" t="s">
        <v>510</v>
      </c>
      <c r="B45" s="264">
        <v>0</v>
      </c>
      <c r="C45" s="265">
        <v>0</v>
      </c>
      <c r="D45" s="265">
        <v>0</v>
      </c>
      <c r="E45" s="264">
        <v>0</v>
      </c>
      <c r="F45" s="265">
        <v>2</v>
      </c>
      <c r="G45" s="265">
        <v>2</v>
      </c>
      <c r="H45" s="264">
        <v>0</v>
      </c>
      <c r="I45" s="265">
        <v>0</v>
      </c>
      <c r="J45" s="265">
        <v>0</v>
      </c>
      <c r="K45" s="264">
        <v>0</v>
      </c>
      <c r="L45" s="265">
        <v>0</v>
      </c>
      <c r="M45" s="265">
        <v>0</v>
      </c>
      <c r="N45" s="199">
        <f t="shared" si="3"/>
        <v>0</v>
      </c>
      <c r="O45" s="200">
        <f t="shared" si="1"/>
        <v>2</v>
      </c>
      <c r="P45" s="200">
        <f t="shared" si="4"/>
        <v>2</v>
      </c>
    </row>
    <row r="46" spans="1:16" s="202" customFormat="1">
      <c r="A46" s="216" t="s">
        <v>242</v>
      </c>
      <c r="B46" s="264">
        <v>1</v>
      </c>
      <c r="C46" s="265">
        <v>9</v>
      </c>
      <c r="D46" s="265">
        <v>10</v>
      </c>
      <c r="E46" s="264">
        <v>13</v>
      </c>
      <c r="F46" s="265">
        <v>130</v>
      </c>
      <c r="G46" s="265">
        <v>143</v>
      </c>
      <c r="H46" s="264">
        <v>1</v>
      </c>
      <c r="I46" s="265">
        <v>5</v>
      </c>
      <c r="J46" s="265">
        <v>6</v>
      </c>
      <c r="K46" s="264">
        <v>0</v>
      </c>
      <c r="L46" s="265">
        <v>0</v>
      </c>
      <c r="M46" s="265">
        <v>0</v>
      </c>
      <c r="N46" s="199">
        <f t="shared" si="3"/>
        <v>15</v>
      </c>
      <c r="O46" s="200">
        <f t="shared" si="1"/>
        <v>144</v>
      </c>
      <c r="P46" s="200">
        <f t="shared" si="4"/>
        <v>159</v>
      </c>
    </row>
    <row r="47" spans="1:16" s="202" customFormat="1">
      <c r="A47" s="216" t="s">
        <v>243</v>
      </c>
      <c r="B47" s="264">
        <v>0</v>
      </c>
      <c r="C47" s="265">
        <v>0</v>
      </c>
      <c r="D47" s="265">
        <v>0</v>
      </c>
      <c r="E47" s="264">
        <v>0</v>
      </c>
      <c r="F47" s="265">
        <v>0</v>
      </c>
      <c r="G47" s="265">
        <v>0</v>
      </c>
      <c r="H47" s="264">
        <v>1</v>
      </c>
      <c r="I47" s="265">
        <v>1</v>
      </c>
      <c r="J47" s="265">
        <v>2</v>
      </c>
      <c r="K47" s="264">
        <v>0</v>
      </c>
      <c r="L47" s="265">
        <v>0</v>
      </c>
      <c r="M47" s="265">
        <v>0</v>
      </c>
      <c r="N47" s="199">
        <f t="shared" si="3"/>
        <v>1</v>
      </c>
      <c r="O47" s="200">
        <f t="shared" si="1"/>
        <v>1</v>
      </c>
      <c r="P47" s="200">
        <f t="shared" si="4"/>
        <v>2</v>
      </c>
    </row>
    <row r="48" spans="1:16" s="202" customFormat="1">
      <c r="A48" s="216" t="s">
        <v>244</v>
      </c>
      <c r="B48" s="264">
        <v>7</v>
      </c>
      <c r="C48" s="265">
        <v>0</v>
      </c>
      <c r="D48" s="265">
        <v>7</v>
      </c>
      <c r="E48" s="264">
        <v>5</v>
      </c>
      <c r="F48" s="265">
        <v>0</v>
      </c>
      <c r="G48" s="265">
        <v>5</v>
      </c>
      <c r="H48" s="264">
        <v>0</v>
      </c>
      <c r="I48" s="265">
        <v>0</v>
      </c>
      <c r="J48" s="265">
        <v>0</v>
      </c>
      <c r="K48" s="264">
        <v>1</v>
      </c>
      <c r="L48" s="265">
        <v>0</v>
      </c>
      <c r="M48" s="265">
        <v>1</v>
      </c>
      <c r="N48" s="199">
        <f t="shared" si="3"/>
        <v>13</v>
      </c>
      <c r="O48" s="200">
        <f t="shared" si="1"/>
        <v>0</v>
      </c>
      <c r="P48" s="200">
        <f t="shared" si="4"/>
        <v>13</v>
      </c>
    </row>
    <row r="49" spans="1:16" s="202" customFormat="1">
      <c r="A49" s="216" t="s">
        <v>245</v>
      </c>
      <c r="B49" s="264">
        <v>7</v>
      </c>
      <c r="C49" s="265">
        <v>4</v>
      </c>
      <c r="D49" s="265">
        <v>11</v>
      </c>
      <c r="E49" s="264">
        <v>9</v>
      </c>
      <c r="F49" s="265">
        <v>13</v>
      </c>
      <c r="G49" s="265">
        <v>22</v>
      </c>
      <c r="H49" s="264">
        <v>5</v>
      </c>
      <c r="I49" s="265">
        <v>5</v>
      </c>
      <c r="J49" s="265">
        <v>10</v>
      </c>
      <c r="K49" s="264">
        <v>6</v>
      </c>
      <c r="L49" s="265">
        <v>3</v>
      </c>
      <c r="M49" s="265">
        <v>9</v>
      </c>
      <c r="N49" s="199">
        <f t="shared" si="3"/>
        <v>27</v>
      </c>
      <c r="O49" s="200">
        <f t="shared" si="1"/>
        <v>25</v>
      </c>
      <c r="P49" s="200">
        <f t="shared" si="4"/>
        <v>52</v>
      </c>
    </row>
    <row r="50" spans="1:16" s="202" customFormat="1">
      <c r="A50" s="216" t="s">
        <v>246</v>
      </c>
      <c r="B50" s="264">
        <v>4</v>
      </c>
      <c r="C50" s="265">
        <v>11</v>
      </c>
      <c r="D50" s="265">
        <v>15</v>
      </c>
      <c r="E50" s="264">
        <v>74</v>
      </c>
      <c r="F50" s="265">
        <v>172</v>
      </c>
      <c r="G50" s="265">
        <v>246</v>
      </c>
      <c r="H50" s="264">
        <v>0</v>
      </c>
      <c r="I50" s="265">
        <v>0</v>
      </c>
      <c r="J50" s="265">
        <v>0</v>
      </c>
      <c r="K50" s="264">
        <v>3</v>
      </c>
      <c r="L50" s="265">
        <v>11</v>
      </c>
      <c r="M50" s="265">
        <v>14</v>
      </c>
      <c r="N50" s="199">
        <f t="shared" si="3"/>
        <v>81</v>
      </c>
      <c r="O50" s="200">
        <f t="shared" si="1"/>
        <v>194</v>
      </c>
      <c r="P50" s="200">
        <f t="shared" si="4"/>
        <v>275</v>
      </c>
    </row>
    <row r="51" spans="1:16" s="202" customFormat="1">
      <c r="A51" s="216" t="s">
        <v>146</v>
      </c>
      <c r="B51" s="264">
        <v>1</v>
      </c>
      <c r="C51" s="265">
        <v>8</v>
      </c>
      <c r="D51" s="265">
        <v>9</v>
      </c>
      <c r="E51" s="264">
        <v>1</v>
      </c>
      <c r="F51" s="265">
        <v>5</v>
      </c>
      <c r="G51" s="265">
        <v>6</v>
      </c>
      <c r="H51" s="264">
        <v>0</v>
      </c>
      <c r="I51" s="265">
        <v>0</v>
      </c>
      <c r="J51" s="265">
        <v>0</v>
      </c>
      <c r="K51" s="264">
        <v>0</v>
      </c>
      <c r="L51" s="265">
        <v>0</v>
      </c>
      <c r="M51" s="265">
        <v>0</v>
      </c>
      <c r="N51" s="199">
        <f t="shared" si="0"/>
        <v>2</v>
      </c>
      <c r="O51" s="200">
        <f t="shared" si="1"/>
        <v>13</v>
      </c>
      <c r="P51" s="200">
        <f t="shared" si="2"/>
        <v>15</v>
      </c>
    </row>
    <row r="52" spans="1:16" s="202" customFormat="1">
      <c r="A52" s="221" t="s">
        <v>247</v>
      </c>
      <c r="B52" s="264">
        <v>0</v>
      </c>
      <c r="C52" s="265">
        <v>1</v>
      </c>
      <c r="D52" s="265">
        <v>1</v>
      </c>
      <c r="E52" s="264">
        <v>0</v>
      </c>
      <c r="F52" s="265">
        <v>0</v>
      </c>
      <c r="G52" s="265">
        <v>0</v>
      </c>
      <c r="H52" s="264">
        <v>4</v>
      </c>
      <c r="I52" s="265">
        <v>1</v>
      </c>
      <c r="J52" s="265">
        <v>5</v>
      </c>
      <c r="K52" s="264">
        <v>0</v>
      </c>
      <c r="L52" s="265">
        <v>0</v>
      </c>
      <c r="M52" s="265">
        <v>0</v>
      </c>
      <c r="N52" s="199">
        <f t="shared" si="0"/>
        <v>4</v>
      </c>
      <c r="O52" s="200">
        <f t="shared" si="1"/>
        <v>2</v>
      </c>
      <c r="P52" s="200">
        <f t="shared" si="2"/>
        <v>6</v>
      </c>
    </row>
    <row r="53" spans="1:16" s="202" customFormat="1">
      <c r="A53" s="216" t="s">
        <v>248</v>
      </c>
      <c r="B53" s="264">
        <v>1</v>
      </c>
      <c r="C53" s="265">
        <v>0</v>
      </c>
      <c r="D53" s="265">
        <v>1</v>
      </c>
      <c r="E53" s="264">
        <v>0</v>
      </c>
      <c r="F53" s="265">
        <v>0</v>
      </c>
      <c r="G53" s="265">
        <v>0</v>
      </c>
      <c r="H53" s="264">
        <v>0</v>
      </c>
      <c r="I53" s="265">
        <v>0</v>
      </c>
      <c r="J53" s="265">
        <v>0</v>
      </c>
      <c r="K53" s="264">
        <v>0</v>
      </c>
      <c r="L53" s="265">
        <v>0</v>
      </c>
      <c r="M53" s="265">
        <v>0</v>
      </c>
      <c r="N53" s="199">
        <f t="shared" si="0"/>
        <v>1</v>
      </c>
      <c r="O53" s="200">
        <f t="shared" si="1"/>
        <v>0</v>
      </c>
      <c r="P53" s="200">
        <f t="shared" si="2"/>
        <v>1</v>
      </c>
    </row>
    <row r="54" spans="1:16" s="202" customFormat="1">
      <c r="A54" s="221" t="s">
        <v>249</v>
      </c>
      <c r="B54" s="264">
        <v>52</v>
      </c>
      <c r="C54" s="265">
        <v>50</v>
      </c>
      <c r="D54" s="265">
        <v>102</v>
      </c>
      <c r="E54" s="264">
        <v>41</v>
      </c>
      <c r="F54" s="265">
        <v>91</v>
      </c>
      <c r="G54" s="265">
        <v>132</v>
      </c>
      <c r="H54" s="264">
        <v>2</v>
      </c>
      <c r="I54" s="265">
        <v>6</v>
      </c>
      <c r="J54" s="265">
        <v>8</v>
      </c>
      <c r="K54" s="264">
        <v>19</v>
      </c>
      <c r="L54" s="265">
        <v>31</v>
      </c>
      <c r="M54" s="265">
        <v>50</v>
      </c>
      <c r="N54" s="199">
        <f t="shared" si="0"/>
        <v>114</v>
      </c>
      <c r="O54" s="200">
        <f t="shared" si="1"/>
        <v>178</v>
      </c>
      <c r="P54" s="200">
        <f t="shared" si="2"/>
        <v>292</v>
      </c>
    </row>
    <row r="55" spans="1:16" s="202" customFormat="1">
      <c r="A55" s="216" t="s">
        <v>149</v>
      </c>
      <c r="B55" s="264">
        <v>57</v>
      </c>
      <c r="C55" s="265">
        <v>20</v>
      </c>
      <c r="D55" s="265">
        <v>77</v>
      </c>
      <c r="E55" s="264">
        <v>109</v>
      </c>
      <c r="F55" s="265">
        <v>76</v>
      </c>
      <c r="G55" s="265">
        <v>185</v>
      </c>
      <c r="H55" s="264">
        <v>26</v>
      </c>
      <c r="I55" s="265">
        <v>10</v>
      </c>
      <c r="J55" s="265">
        <v>36</v>
      </c>
      <c r="K55" s="264">
        <v>10</v>
      </c>
      <c r="L55" s="265">
        <v>11</v>
      </c>
      <c r="M55" s="265">
        <v>21</v>
      </c>
      <c r="N55" s="199">
        <f t="shared" si="0"/>
        <v>202</v>
      </c>
      <c r="O55" s="200">
        <f t="shared" si="1"/>
        <v>117</v>
      </c>
      <c r="P55" s="200">
        <f t="shared" si="2"/>
        <v>319</v>
      </c>
    </row>
    <row r="56" spans="1:16" s="202" customFormat="1">
      <c r="A56" s="216" t="s">
        <v>250</v>
      </c>
      <c r="B56" s="264">
        <v>22</v>
      </c>
      <c r="C56" s="265">
        <v>0</v>
      </c>
      <c r="D56" s="265">
        <v>22</v>
      </c>
      <c r="E56" s="264">
        <v>130</v>
      </c>
      <c r="F56" s="265">
        <v>0</v>
      </c>
      <c r="G56" s="265">
        <v>130</v>
      </c>
      <c r="H56" s="264">
        <v>7</v>
      </c>
      <c r="I56" s="265">
        <v>0</v>
      </c>
      <c r="J56" s="265">
        <v>7</v>
      </c>
      <c r="K56" s="264">
        <v>0</v>
      </c>
      <c r="L56" s="265">
        <v>0</v>
      </c>
      <c r="M56" s="265">
        <v>0</v>
      </c>
      <c r="N56" s="199">
        <f t="shared" si="0"/>
        <v>159</v>
      </c>
      <c r="O56" s="200">
        <f t="shared" si="1"/>
        <v>0</v>
      </c>
      <c r="P56" s="200">
        <f t="shared" si="2"/>
        <v>159</v>
      </c>
    </row>
    <row r="57" spans="1:16" s="202" customFormat="1">
      <c r="A57" s="216" t="s">
        <v>251</v>
      </c>
      <c r="B57" s="264">
        <v>5</v>
      </c>
      <c r="C57" s="265">
        <v>0</v>
      </c>
      <c r="D57" s="265">
        <v>5</v>
      </c>
      <c r="E57" s="264">
        <v>6</v>
      </c>
      <c r="F57" s="265">
        <v>0</v>
      </c>
      <c r="G57" s="265">
        <v>6</v>
      </c>
      <c r="H57" s="264">
        <v>0</v>
      </c>
      <c r="I57" s="265">
        <v>0</v>
      </c>
      <c r="J57" s="265">
        <v>0</v>
      </c>
      <c r="K57" s="264">
        <v>0</v>
      </c>
      <c r="L57" s="265">
        <v>0</v>
      </c>
      <c r="M57" s="265">
        <v>0</v>
      </c>
      <c r="N57" s="199">
        <f t="shared" si="0"/>
        <v>11</v>
      </c>
      <c r="O57" s="200">
        <f t="shared" si="1"/>
        <v>0</v>
      </c>
      <c r="P57" s="200">
        <f t="shared" si="2"/>
        <v>11</v>
      </c>
    </row>
    <row r="58" spans="1:16" s="202" customFormat="1">
      <c r="A58" s="216" t="s">
        <v>252</v>
      </c>
      <c r="B58" s="264">
        <v>0</v>
      </c>
      <c r="C58" s="265">
        <v>0</v>
      </c>
      <c r="D58" s="265">
        <v>0</v>
      </c>
      <c r="E58" s="264">
        <v>9</v>
      </c>
      <c r="F58" s="265">
        <v>0</v>
      </c>
      <c r="G58" s="265">
        <v>9</v>
      </c>
      <c r="H58" s="264">
        <v>0</v>
      </c>
      <c r="I58" s="265">
        <v>0</v>
      </c>
      <c r="J58" s="265">
        <v>0</v>
      </c>
      <c r="K58" s="264">
        <v>0</v>
      </c>
      <c r="L58" s="265">
        <v>0</v>
      </c>
      <c r="M58" s="265">
        <v>0</v>
      </c>
      <c r="N58" s="199">
        <f t="shared" si="0"/>
        <v>9</v>
      </c>
      <c r="O58" s="200">
        <f t="shared" si="1"/>
        <v>0</v>
      </c>
      <c r="P58" s="200">
        <f t="shared" si="2"/>
        <v>9</v>
      </c>
    </row>
    <row r="59" spans="1:16" s="202" customFormat="1">
      <c r="A59" s="216" t="s">
        <v>253</v>
      </c>
      <c r="B59" s="264">
        <v>6</v>
      </c>
      <c r="C59" s="265">
        <v>0</v>
      </c>
      <c r="D59" s="265">
        <v>6</v>
      </c>
      <c r="E59" s="264">
        <v>0</v>
      </c>
      <c r="F59" s="265">
        <v>0</v>
      </c>
      <c r="G59" s="265">
        <v>0</v>
      </c>
      <c r="H59" s="264">
        <v>3</v>
      </c>
      <c r="I59" s="265">
        <v>0</v>
      </c>
      <c r="J59" s="265">
        <v>3</v>
      </c>
      <c r="K59" s="264">
        <v>0</v>
      </c>
      <c r="L59" s="265">
        <v>0</v>
      </c>
      <c r="M59" s="265">
        <v>0</v>
      </c>
      <c r="N59" s="199">
        <f t="shared" ref="N59:O64" si="5">SUM(K59,H59,E59,B59)</f>
        <v>9</v>
      </c>
      <c r="O59" s="200">
        <f t="shared" si="5"/>
        <v>0</v>
      </c>
      <c r="P59" s="200">
        <f t="shared" ref="P59:P70" si="6">SUM(N59:O59)</f>
        <v>9</v>
      </c>
    </row>
    <row r="60" spans="1:16" s="202" customFormat="1">
      <c r="A60" s="216" t="s">
        <v>151</v>
      </c>
      <c r="B60" s="264">
        <v>20</v>
      </c>
      <c r="C60" s="265">
        <v>9</v>
      </c>
      <c r="D60" s="265">
        <v>29</v>
      </c>
      <c r="E60" s="264">
        <v>55</v>
      </c>
      <c r="F60" s="265">
        <v>16</v>
      </c>
      <c r="G60" s="265">
        <v>71</v>
      </c>
      <c r="H60" s="264">
        <v>0</v>
      </c>
      <c r="I60" s="265">
        <v>0</v>
      </c>
      <c r="J60" s="265">
        <v>0</v>
      </c>
      <c r="K60" s="264">
        <v>3</v>
      </c>
      <c r="L60" s="265">
        <v>2</v>
      </c>
      <c r="M60" s="265">
        <v>5</v>
      </c>
      <c r="N60" s="199">
        <f t="shared" si="5"/>
        <v>78</v>
      </c>
      <c r="O60" s="200">
        <f t="shared" si="5"/>
        <v>27</v>
      </c>
      <c r="P60" s="200">
        <f t="shared" si="6"/>
        <v>105</v>
      </c>
    </row>
    <row r="61" spans="1:16" s="202" customFormat="1">
      <c r="A61" s="216" t="s">
        <v>254</v>
      </c>
      <c r="B61" s="264">
        <v>8</v>
      </c>
      <c r="C61" s="265">
        <v>1</v>
      </c>
      <c r="D61" s="265">
        <v>9</v>
      </c>
      <c r="E61" s="264">
        <v>17</v>
      </c>
      <c r="F61" s="265">
        <v>2</v>
      </c>
      <c r="G61" s="265">
        <v>19</v>
      </c>
      <c r="H61" s="264">
        <v>3</v>
      </c>
      <c r="I61" s="265">
        <v>0</v>
      </c>
      <c r="J61" s="265">
        <v>3</v>
      </c>
      <c r="K61" s="264">
        <v>0</v>
      </c>
      <c r="L61" s="265">
        <v>0</v>
      </c>
      <c r="M61" s="265">
        <v>0</v>
      </c>
      <c r="N61" s="199">
        <f t="shared" si="5"/>
        <v>28</v>
      </c>
      <c r="O61" s="200">
        <f t="shared" si="5"/>
        <v>3</v>
      </c>
      <c r="P61" s="200">
        <f t="shared" si="6"/>
        <v>31</v>
      </c>
    </row>
    <row r="62" spans="1:16" s="202" customFormat="1">
      <c r="A62" s="216" t="s">
        <v>153</v>
      </c>
      <c r="B62" s="264">
        <v>0</v>
      </c>
      <c r="C62" s="265">
        <v>0</v>
      </c>
      <c r="D62" s="265">
        <v>0</v>
      </c>
      <c r="E62" s="264">
        <v>0</v>
      </c>
      <c r="F62" s="265">
        <v>0</v>
      </c>
      <c r="G62" s="265">
        <v>0</v>
      </c>
      <c r="H62" s="264">
        <v>5</v>
      </c>
      <c r="I62" s="265">
        <v>0</v>
      </c>
      <c r="J62" s="265">
        <v>5</v>
      </c>
      <c r="K62" s="264">
        <v>0</v>
      </c>
      <c r="L62" s="265">
        <v>0</v>
      </c>
      <c r="M62" s="265">
        <v>0</v>
      </c>
      <c r="N62" s="199">
        <f t="shared" si="5"/>
        <v>5</v>
      </c>
      <c r="O62" s="200">
        <f t="shared" si="5"/>
        <v>0</v>
      </c>
      <c r="P62" s="200">
        <f t="shared" si="6"/>
        <v>5</v>
      </c>
    </row>
    <row r="63" spans="1:16" s="202" customFormat="1">
      <c r="A63" s="216" t="s">
        <v>154</v>
      </c>
      <c r="B63" s="264">
        <v>0</v>
      </c>
      <c r="C63" s="265">
        <v>0</v>
      </c>
      <c r="D63" s="265">
        <v>0</v>
      </c>
      <c r="E63" s="264">
        <v>0</v>
      </c>
      <c r="F63" s="265">
        <v>0</v>
      </c>
      <c r="G63" s="265">
        <v>0</v>
      </c>
      <c r="H63" s="264">
        <v>0</v>
      </c>
      <c r="I63" s="265">
        <v>0</v>
      </c>
      <c r="J63" s="265">
        <v>0</v>
      </c>
      <c r="K63" s="264">
        <v>1</v>
      </c>
      <c r="L63" s="265">
        <v>1</v>
      </c>
      <c r="M63" s="265">
        <v>2</v>
      </c>
      <c r="N63" s="199">
        <f t="shared" si="5"/>
        <v>1</v>
      </c>
      <c r="O63" s="200">
        <f t="shared" si="5"/>
        <v>1</v>
      </c>
      <c r="P63" s="200">
        <f t="shared" si="6"/>
        <v>2</v>
      </c>
    </row>
    <row r="64" spans="1:16" s="202" customFormat="1">
      <c r="A64" s="216" t="s">
        <v>255</v>
      </c>
      <c r="B64" s="264">
        <v>41</v>
      </c>
      <c r="C64" s="265">
        <v>4</v>
      </c>
      <c r="D64" s="265">
        <v>45</v>
      </c>
      <c r="E64" s="264">
        <v>115</v>
      </c>
      <c r="F64" s="265">
        <v>7</v>
      </c>
      <c r="G64" s="265">
        <v>122</v>
      </c>
      <c r="H64" s="264">
        <v>54</v>
      </c>
      <c r="I64" s="265">
        <v>9</v>
      </c>
      <c r="J64" s="265">
        <v>63</v>
      </c>
      <c r="K64" s="264">
        <v>10</v>
      </c>
      <c r="L64" s="265">
        <v>2</v>
      </c>
      <c r="M64" s="265">
        <v>12</v>
      </c>
      <c r="N64" s="199">
        <f t="shared" si="5"/>
        <v>220</v>
      </c>
      <c r="O64" s="200">
        <f t="shared" si="5"/>
        <v>22</v>
      </c>
      <c r="P64" s="200">
        <f t="shared" si="6"/>
        <v>242</v>
      </c>
    </row>
    <row r="65" spans="1:17" s="202" customFormat="1">
      <c r="A65" s="216" t="s">
        <v>256</v>
      </c>
      <c r="B65" s="264">
        <v>1</v>
      </c>
      <c r="C65" s="265">
        <v>0</v>
      </c>
      <c r="D65" s="265">
        <v>1</v>
      </c>
      <c r="E65" s="264">
        <v>31</v>
      </c>
      <c r="F65" s="265">
        <v>0</v>
      </c>
      <c r="G65" s="265">
        <v>31</v>
      </c>
      <c r="H65" s="264">
        <v>0</v>
      </c>
      <c r="I65" s="265">
        <v>0</v>
      </c>
      <c r="J65" s="265">
        <v>0</v>
      </c>
      <c r="K65" s="264">
        <v>0</v>
      </c>
      <c r="L65" s="265">
        <v>0</v>
      </c>
      <c r="M65" s="265">
        <v>0</v>
      </c>
      <c r="N65" s="199">
        <f t="shared" ref="N65:O70" si="7">SUM(K65,H65,E65,B65)</f>
        <v>32</v>
      </c>
      <c r="O65" s="200">
        <f t="shared" si="7"/>
        <v>0</v>
      </c>
      <c r="P65" s="200">
        <f t="shared" si="6"/>
        <v>32</v>
      </c>
    </row>
    <row r="66" spans="1:17" s="202" customFormat="1">
      <c r="A66" s="216" t="s">
        <v>257</v>
      </c>
      <c r="B66" s="264">
        <v>0</v>
      </c>
      <c r="C66" s="265">
        <v>0</v>
      </c>
      <c r="D66" s="265">
        <v>0</v>
      </c>
      <c r="E66" s="264">
        <v>2</v>
      </c>
      <c r="F66" s="265">
        <v>0</v>
      </c>
      <c r="G66" s="265">
        <v>2</v>
      </c>
      <c r="H66" s="264">
        <v>0</v>
      </c>
      <c r="I66" s="265">
        <v>0</v>
      </c>
      <c r="J66" s="265">
        <v>0</v>
      </c>
      <c r="K66" s="264">
        <v>0</v>
      </c>
      <c r="L66" s="265">
        <v>0</v>
      </c>
      <c r="M66" s="265">
        <v>0</v>
      </c>
      <c r="N66" s="199">
        <f t="shared" si="7"/>
        <v>2</v>
      </c>
      <c r="O66" s="200">
        <f t="shared" si="7"/>
        <v>0</v>
      </c>
      <c r="P66" s="200">
        <f t="shared" si="6"/>
        <v>2</v>
      </c>
    </row>
    <row r="67" spans="1:17" s="202" customFormat="1">
      <c r="A67" s="216" t="s">
        <v>155</v>
      </c>
      <c r="B67" s="264">
        <v>58</v>
      </c>
      <c r="C67" s="265">
        <v>28</v>
      </c>
      <c r="D67" s="265">
        <v>86</v>
      </c>
      <c r="E67" s="264">
        <v>193</v>
      </c>
      <c r="F67" s="265">
        <v>164</v>
      </c>
      <c r="G67" s="265">
        <v>357</v>
      </c>
      <c r="H67" s="264">
        <v>3</v>
      </c>
      <c r="I67" s="265">
        <v>4</v>
      </c>
      <c r="J67" s="265">
        <v>7</v>
      </c>
      <c r="K67" s="264">
        <v>10</v>
      </c>
      <c r="L67" s="265">
        <v>7</v>
      </c>
      <c r="M67" s="265">
        <v>17</v>
      </c>
      <c r="N67" s="199">
        <f t="shared" si="7"/>
        <v>264</v>
      </c>
      <c r="O67" s="200">
        <f t="shared" si="7"/>
        <v>203</v>
      </c>
      <c r="P67" s="200">
        <f t="shared" si="6"/>
        <v>467</v>
      </c>
    </row>
    <row r="68" spans="1:17" s="202" customFormat="1">
      <c r="A68" s="216" t="s">
        <v>258</v>
      </c>
      <c r="B68" s="264">
        <v>86</v>
      </c>
      <c r="C68" s="265">
        <v>564</v>
      </c>
      <c r="D68" s="265">
        <v>650</v>
      </c>
      <c r="E68" s="264">
        <v>185</v>
      </c>
      <c r="F68" s="265">
        <v>1537</v>
      </c>
      <c r="G68" s="265">
        <v>1722</v>
      </c>
      <c r="H68" s="264">
        <v>6</v>
      </c>
      <c r="I68" s="265">
        <v>37</v>
      </c>
      <c r="J68" s="265">
        <v>43</v>
      </c>
      <c r="K68" s="264">
        <v>4</v>
      </c>
      <c r="L68" s="265">
        <v>67</v>
      </c>
      <c r="M68" s="265">
        <v>71</v>
      </c>
      <c r="N68" s="199">
        <f t="shared" ref="N68:N69" si="8">SUM(K68,H68,E68,B68)</f>
        <v>281</v>
      </c>
      <c r="O68" s="200">
        <f t="shared" ref="O68:O69" si="9">SUM(L68,I68,F68,C68)</f>
        <v>2205</v>
      </c>
      <c r="P68" s="200">
        <f t="shared" ref="P68:P69" si="10">SUM(N68:O68)</f>
        <v>2486</v>
      </c>
    </row>
    <row r="69" spans="1:17" s="202" customFormat="1">
      <c r="A69" s="216" t="s">
        <v>259</v>
      </c>
      <c r="B69" s="264">
        <v>22</v>
      </c>
      <c r="C69" s="265">
        <v>1</v>
      </c>
      <c r="D69" s="265">
        <v>23</v>
      </c>
      <c r="E69" s="264">
        <v>30</v>
      </c>
      <c r="F69" s="265">
        <v>5</v>
      </c>
      <c r="G69" s="265">
        <v>35</v>
      </c>
      <c r="H69" s="264">
        <v>0</v>
      </c>
      <c r="I69" s="265">
        <v>0</v>
      </c>
      <c r="J69" s="265">
        <v>0</v>
      </c>
      <c r="K69" s="264">
        <v>11</v>
      </c>
      <c r="L69" s="265">
        <v>0</v>
      </c>
      <c r="M69" s="265">
        <v>11</v>
      </c>
      <c r="N69" s="199">
        <f t="shared" si="8"/>
        <v>63</v>
      </c>
      <c r="O69" s="200">
        <f t="shared" si="9"/>
        <v>6</v>
      </c>
      <c r="P69" s="200">
        <f t="shared" si="10"/>
        <v>69</v>
      </c>
    </row>
    <row r="70" spans="1:17" s="202" customFormat="1">
      <c r="A70" s="216" t="s">
        <v>260</v>
      </c>
      <c r="B70" s="264">
        <v>45</v>
      </c>
      <c r="C70" s="265">
        <v>1</v>
      </c>
      <c r="D70" s="265">
        <v>46</v>
      </c>
      <c r="E70" s="264">
        <v>110</v>
      </c>
      <c r="F70" s="265">
        <v>3</v>
      </c>
      <c r="G70" s="265">
        <v>113</v>
      </c>
      <c r="H70" s="264">
        <v>40</v>
      </c>
      <c r="I70" s="265">
        <v>0</v>
      </c>
      <c r="J70" s="265">
        <v>40</v>
      </c>
      <c r="K70" s="264">
        <v>29</v>
      </c>
      <c r="L70" s="265">
        <v>0</v>
      </c>
      <c r="M70" s="265">
        <v>29</v>
      </c>
      <c r="N70" s="199">
        <f t="shared" si="7"/>
        <v>224</v>
      </c>
      <c r="O70" s="200">
        <f t="shared" si="7"/>
        <v>4</v>
      </c>
      <c r="P70" s="200">
        <f t="shared" si="6"/>
        <v>228</v>
      </c>
    </row>
    <row r="71" spans="1:17" s="202" customFormat="1">
      <c r="A71" s="203" t="s">
        <v>44</v>
      </c>
      <c r="B71" s="204">
        <f t="shared" ref="B71:P71" si="11">SUM(B12:B70)</f>
        <v>1422</v>
      </c>
      <c r="C71" s="205">
        <f t="shared" si="11"/>
        <v>1245</v>
      </c>
      <c r="D71" s="205">
        <f t="shared" si="11"/>
        <v>2667</v>
      </c>
      <c r="E71" s="204">
        <f t="shared" si="11"/>
        <v>4070</v>
      </c>
      <c r="F71" s="205">
        <f t="shared" si="11"/>
        <v>3431</v>
      </c>
      <c r="G71" s="205">
        <f t="shared" si="11"/>
        <v>7501</v>
      </c>
      <c r="H71" s="204">
        <f t="shared" si="11"/>
        <v>494</v>
      </c>
      <c r="I71" s="205">
        <f t="shared" si="11"/>
        <v>228</v>
      </c>
      <c r="J71" s="205">
        <f t="shared" si="11"/>
        <v>722</v>
      </c>
      <c r="K71" s="204">
        <f t="shared" si="11"/>
        <v>430</v>
      </c>
      <c r="L71" s="205">
        <f t="shared" si="11"/>
        <v>213</v>
      </c>
      <c r="M71" s="205">
        <f t="shared" si="11"/>
        <v>643</v>
      </c>
      <c r="N71" s="204">
        <f t="shared" si="11"/>
        <v>6416</v>
      </c>
      <c r="O71" s="205">
        <f t="shared" si="11"/>
        <v>5117</v>
      </c>
      <c r="P71" s="205">
        <f t="shared" si="11"/>
        <v>11533</v>
      </c>
    </row>
    <row r="72" spans="1:17">
      <c r="D72" s="20"/>
    </row>
    <row r="73" spans="1:17" s="21" customFormat="1">
      <c r="A73" s="5"/>
      <c r="B73" s="5"/>
      <c r="C73" s="5"/>
      <c r="D73" s="29"/>
      <c r="E73" s="12"/>
      <c r="F73" s="12"/>
      <c r="G73" s="12"/>
      <c r="H73" s="12"/>
      <c r="I73" s="12"/>
      <c r="J73" s="12"/>
      <c r="K73" s="12"/>
      <c r="L73" s="12"/>
      <c r="M73" s="12"/>
      <c r="N73" s="12"/>
      <c r="O73" s="12"/>
      <c r="P73" s="12"/>
      <c r="Q73" s="2"/>
    </row>
    <row r="74" spans="1:17">
      <c r="A74" s="3" t="s">
        <v>214</v>
      </c>
      <c r="B74" s="4"/>
      <c r="C74" s="4"/>
      <c r="D74" s="5"/>
      <c r="E74" s="5"/>
      <c r="F74" s="5"/>
      <c r="G74" s="5"/>
      <c r="H74" s="5"/>
      <c r="I74" s="5"/>
      <c r="J74" s="5"/>
      <c r="K74" s="5"/>
      <c r="L74" s="5"/>
      <c r="M74" s="5"/>
      <c r="N74" s="5"/>
      <c r="O74" s="5"/>
      <c r="P74" s="5"/>
    </row>
    <row r="75" spans="1:17">
      <c r="A75" s="3" t="s">
        <v>157</v>
      </c>
      <c r="B75" s="4"/>
      <c r="C75" s="4"/>
      <c r="D75" s="5"/>
      <c r="E75" s="5"/>
      <c r="F75" s="5"/>
      <c r="G75" s="5"/>
      <c r="H75" s="5"/>
      <c r="I75" s="5"/>
      <c r="J75" s="5"/>
      <c r="K75" s="5"/>
      <c r="L75" s="5"/>
      <c r="M75" s="5"/>
      <c r="N75" s="5"/>
      <c r="O75" s="5"/>
      <c r="P75" s="5"/>
    </row>
    <row r="76" spans="1:17">
      <c r="A76" s="3"/>
      <c r="B76" s="4"/>
      <c r="C76" s="4"/>
      <c r="D76" s="5"/>
      <c r="E76" s="5"/>
      <c r="F76" s="5"/>
      <c r="G76" s="5"/>
      <c r="H76" s="5"/>
      <c r="I76" s="5"/>
      <c r="J76" s="5"/>
      <c r="K76" s="5"/>
      <c r="L76" s="5"/>
      <c r="M76" s="5"/>
      <c r="N76" s="5"/>
      <c r="O76" s="5"/>
      <c r="P76" s="5"/>
    </row>
    <row r="77" spans="1:17">
      <c r="A77" s="3" t="s">
        <v>540</v>
      </c>
      <c r="B77" s="4"/>
      <c r="C77" s="4"/>
      <c r="D77" s="5"/>
      <c r="E77" s="5"/>
      <c r="F77" s="5"/>
      <c r="G77" s="5"/>
      <c r="H77" s="5"/>
      <c r="I77" s="5"/>
      <c r="J77" s="5"/>
      <c r="K77" s="5"/>
      <c r="L77" s="5"/>
      <c r="M77" s="5"/>
      <c r="N77" s="5"/>
      <c r="O77" s="5"/>
      <c r="P77" s="5"/>
    </row>
    <row r="78" spans="1:17" ht="13.2" thickBot="1">
      <c r="A78" s="26"/>
      <c r="B78" s="4"/>
      <c r="C78" s="4"/>
      <c r="D78" s="5"/>
    </row>
    <row r="79" spans="1:17" ht="10.5" customHeight="1">
      <c r="A79" s="6"/>
      <c r="B79" s="327" t="s">
        <v>43</v>
      </c>
      <c r="C79" s="328"/>
      <c r="D79" s="329"/>
      <c r="E79" s="327" t="s">
        <v>29</v>
      </c>
      <c r="F79" s="328"/>
      <c r="G79" s="329"/>
      <c r="H79" s="8"/>
      <c r="I79" s="7" t="s">
        <v>30</v>
      </c>
      <c r="J79" s="9"/>
      <c r="K79" s="327" t="s">
        <v>31</v>
      </c>
      <c r="L79" s="328"/>
      <c r="M79" s="329"/>
      <c r="N79" s="327" t="s">
        <v>44</v>
      </c>
      <c r="O79" s="328"/>
      <c r="P79" s="328"/>
    </row>
    <row r="80" spans="1:17" ht="12.75" customHeight="1">
      <c r="B80" s="330" t="s">
        <v>45</v>
      </c>
      <c r="C80" s="331"/>
      <c r="D80" s="332"/>
      <c r="E80" s="11"/>
      <c r="F80" s="4"/>
      <c r="G80" s="5"/>
      <c r="H80" s="11"/>
      <c r="I80" s="4"/>
      <c r="J80" s="5"/>
      <c r="K80" s="11"/>
      <c r="L80" s="4"/>
      <c r="M80" s="5"/>
      <c r="N80" s="11"/>
      <c r="O80" s="4"/>
      <c r="P80" s="5"/>
    </row>
    <row r="81" spans="1:17" ht="12.75" customHeight="1">
      <c r="A81" s="31" t="s">
        <v>158</v>
      </c>
      <c r="B81" s="36" t="s">
        <v>47</v>
      </c>
      <c r="C81" s="37" t="s">
        <v>48</v>
      </c>
      <c r="D81" s="38" t="s">
        <v>44</v>
      </c>
      <c r="E81" s="36" t="s">
        <v>47</v>
      </c>
      <c r="F81" s="37" t="s">
        <v>48</v>
      </c>
      <c r="G81" s="38" t="s">
        <v>44</v>
      </c>
      <c r="H81" s="36" t="s">
        <v>47</v>
      </c>
      <c r="I81" s="37" t="s">
        <v>48</v>
      </c>
      <c r="J81" s="38" t="s">
        <v>44</v>
      </c>
      <c r="K81" s="36" t="s">
        <v>47</v>
      </c>
      <c r="L81" s="37" t="s">
        <v>48</v>
      </c>
      <c r="M81" s="38" t="s">
        <v>44</v>
      </c>
      <c r="N81" s="36" t="s">
        <v>47</v>
      </c>
      <c r="O81" s="37" t="s">
        <v>48</v>
      </c>
      <c r="P81" s="38" t="s">
        <v>44</v>
      </c>
    </row>
    <row r="82" spans="1:17">
      <c r="A82" s="1" t="s">
        <v>228</v>
      </c>
      <c r="B82" s="19">
        <v>0</v>
      </c>
      <c r="C82" s="20">
        <v>0</v>
      </c>
      <c r="D82" s="20">
        <v>0</v>
      </c>
      <c r="E82" s="19">
        <v>2</v>
      </c>
      <c r="F82" s="20">
        <v>0</v>
      </c>
      <c r="G82" s="20">
        <v>2</v>
      </c>
      <c r="H82" s="19">
        <v>0</v>
      </c>
      <c r="I82" s="20">
        <v>0</v>
      </c>
      <c r="J82" s="20">
        <v>0</v>
      </c>
      <c r="K82" s="19">
        <v>0</v>
      </c>
      <c r="L82" s="20">
        <v>0</v>
      </c>
      <c r="M82" s="20">
        <v>0</v>
      </c>
      <c r="N82" s="19">
        <f t="shared" ref="N82:N84" si="12">SUM(K82,H82,E82,B82)</f>
        <v>2</v>
      </c>
      <c r="O82" s="20">
        <f t="shared" ref="O82:O84" si="13">SUM(L82,I82,F82,C82)</f>
        <v>0</v>
      </c>
      <c r="P82" s="20">
        <f t="shared" ref="P82:P84" si="14">SUM(N82:O82)</f>
        <v>2</v>
      </c>
    </row>
    <row r="83" spans="1:17">
      <c r="A83" s="1" t="s">
        <v>261</v>
      </c>
      <c r="B83" s="19">
        <v>0</v>
      </c>
      <c r="C83" s="20">
        <v>0</v>
      </c>
      <c r="D83" s="20">
        <v>0</v>
      </c>
      <c r="E83" s="19">
        <v>0</v>
      </c>
      <c r="F83" s="20">
        <v>0</v>
      </c>
      <c r="G83" s="20">
        <v>0</v>
      </c>
      <c r="H83" s="19">
        <v>0</v>
      </c>
      <c r="I83" s="20">
        <v>0</v>
      </c>
      <c r="J83" s="20">
        <v>0</v>
      </c>
      <c r="K83" s="19">
        <v>4</v>
      </c>
      <c r="L83" s="20">
        <v>0</v>
      </c>
      <c r="M83" s="20">
        <v>4</v>
      </c>
      <c r="N83" s="19">
        <f t="shared" si="12"/>
        <v>4</v>
      </c>
      <c r="O83" s="20">
        <f t="shared" si="13"/>
        <v>0</v>
      </c>
      <c r="P83" s="20">
        <f t="shared" si="14"/>
        <v>4</v>
      </c>
      <c r="Q83" s="21"/>
    </row>
    <row r="84" spans="1:17">
      <c r="A84" s="1" t="s">
        <v>262</v>
      </c>
      <c r="B84" s="19">
        <v>0</v>
      </c>
      <c r="C84" s="20">
        <v>0</v>
      </c>
      <c r="D84" s="20">
        <v>0</v>
      </c>
      <c r="E84" s="19">
        <v>0</v>
      </c>
      <c r="F84" s="20">
        <v>0</v>
      </c>
      <c r="G84" s="20">
        <v>0</v>
      </c>
      <c r="H84" s="19">
        <v>0</v>
      </c>
      <c r="I84" s="20">
        <v>0</v>
      </c>
      <c r="J84" s="20">
        <v>0</v>
      </c>
      <c r="K84" s="19">
        <v>1</v>
      </c>
      <c r="L84" s="20">
        <v>0</v>
      </c>
      <c r="M84" s="20">
        <v>1</v>
      </c>
      <c r="N84" s="19">
        <f t="shared" si="12"/>
        <v>1</v>
      </c>
      <c r="O84" s="20">
        <f t="shared" si="13"/>
        <v>0</v>
      </c>
      <c r="P84" s="20">
        <f t="shared" si="14"/>
        <v>1</v>
      </c>
    </row>
    <row r="85" spans="1:17">
      <c r="A85" s="1" t="s">
        <v>240</v>
      </c>
      <c r="B85" s="19">
        <v>0</v>
      </c>
      <c r="C85" s="20">
        <v>0</v>
      </c>
      <c r="D85" s="20">
        <v>0</v>
      </c>
      <c r="E85" s="19">
        <v>3</v>
      </c>
      <c r="F85" s="20">
        <v>0</v>
      </c>
      <c r="G85" s="20">
        <v>3</v>
      </c>
      <c r="H85" s="19">
        <v>0</v>
      </c>
      <c r="I85" s="20">
        <v>0</v>
      </c>
      <c r="J85" s="20">
        <v>0</v>
      </c>
      <c r="K85" s="19">
        <v>0</v>
      </c>
      <c r="L85" s="20">
        <v>0</v>
      </c>
      <c r="M85" s="20">
        <v>0</v>
      </c>
      <c r="N85" s="19">
        <f t="shared" ref="N85:O85" si="15">SUM(K85,H85,E85,B85)</f>
        <v>3</v>
      </c>
      <c r="O85" s="20">
        <f t="shared" si="15"/>
        <v>0</v>
      </c>
      <c r="P85" s="20">
        <f>SUM(N85:O85)</f>
        <v>3</v>
      </c>
    </row>
    <row r="86" spans="1:17">
      <c r="A86" s="1" t="s">
        <v>263</v>
      </c>
      <c r="B86" s="19">
        <v>0</v>
      </c>
      <c r="C86" s="20">
        <v>0</v>
      </c>
      <c r="D86" s="20">
        <v>0</v>
      </c>
      <c r="E86" s="19">
        <v>0</v>
      </c>
      <c r="F86" s="20">
        <v>0</v>
      </c>
      <c r="G86" s="20">
        <v>0</v>
      </c>
      <c r="H86" s="19">
        <v>0</v>
      </c>
      <c r="I86" s="20">
        <v>0</v>
      </c>
      <c r="J86" s="20">
        <v>0</v>
      </c>
      <c r="K86" s="19">
        <v>5</v>
      </c>
      <c r="L86" s="20">
        <v>0</v>
      </c>
      <c r="M86" s="20">
        <v>5</v>
      </c>
      <c r="N86" s="19">
        <f t="shared" ref="N86:N87" si="16">SUM(K86,H86,E86,B86)</f>
        <v>5</v>
      </c>
      <c r="O86" s="20">
        <f t="shared" ref="O86:O87" si="17">SUM(L86,I86,F86,C86)</f>
        <v>0</v>
      </c>
      <c r="P86" s="20">
        <f t="shared" ref="P86:P87" si="18">SUM(N86:O86)</f>
        <v>5</v>
      </c>
    </row>
    <row r="87" spans="1:17">
      <c r="A87" s="1" t="s">
        <v>163</v>
      </c>
      <c r="B87" s="19">
        <v>0</v>
      </c>
      <c r="C87" s="20">
        <v>10</v>
      </c>
      <c r="D87" s="20">
        <v>10</v>
      </c>
      <c r="E87" s="19">
        <v>7</v>
      </c>
      <c r="F87" s="20">
        <v>74</v>
      </c>
      <c r="G87" s="20">
        <v>81</v>
      </c>
      <c r="H87" s="19">
        <v>0</v>
      </c>
      <c r="I87" s="20">
        <v>0</v>
      </c>
      <c r="J87" s="20">
        <v>0</v>
      </c>
      <c r="K87" s="19">
        <v>0</v>
      </c>
      <c r="L87" s="20">
        <v>0</v>
      </c>
      <c r="M87" s="20">
        <v>0</v>
      </c>
      <c r="N87" s="19">
        <f t="shared" si="16"/>
        <v>7</v>
      </c>
      <c r="O87" s="20">
        <f t="shared" si="17"/>
        <v>84</v>
      </c>
      <c r="P87" s="20">
        <f t="shared" si="18"/>
        <v>91</v>
      </c>
    </row>
    <row r="88" spans="1:17">
      <c r="A88" s="22" t="s">
        <v>44</v>
      </c>
      <c r="B88" s="23">
        <f t="shared" ref="B88:P88" si="19">SUM(B82:B87)</f>
        <v>0</v>
      </c>
      <c r="C88" s="24">
        <f t="shared" si="19"/>
        <v>10</v>
      </c>
      <c r="D88" s="24">
        <f t="shared" si="19"/>
        <v>10</v>
      </c>
      <c r="E88" s="23">
        <f t="shared" si="19"/>
        <v>12</v>
      </c>
      <c r="F88" s="24">
        <f t="shared" si="19"/>
        <v>74</v>
      </c>
      <c r="G88" s="24">
        <f t="shared" si="19"/>
        <v>86</v>
      </c>
      <c r="H88" s="23">
        <f t="shared" si="19"/>
        <v>0</v>
      </c>
      <c r="I88" s="24">
        <f t="shared" si="19"/>
        <v>0</v>
      </c>
      <c r="J88" s="24">
        <f t="shared" si="19"/>
        <v>0</v>
      </c>
      <c r="K88" s="23">
        <f t="shared" si="19"/>
        <v>10</v>
      </c>
      <c r="L88" s="24">
        <f t="shared" si="19"/>
        <v>0</v>
      </c>
      <c r="M88" s="24">
        <f t="shared" si="19"/>
        <v>10</v>
      </c>
      <c r="N88" s="23">
        <f t="shared" si="19"/>
        <v>22</v>
      </c>
      <c r="O88" s="24">
        <f t="shared" si="19"/>
        <v>84</v>
      </c>
      <c r="P88" s="24">
        <f t="shared" si="19"/>
        <v>106</v>
      </c>
    </row>
    <row r="89" spans="1:17">
      <c r="N89" s="20"/>
      <c r="O89" s="20"/>
      <c r="P89" s="20"/>
    </row>
    <row r="90" spans="1:17" ht="11.4">
      <c r="A90" s="132" t="s">
        <v>534</v>
      </c>
    </row>
  </sheetData>
  <mergeCells count="9">
    <mergeCell ref="B80:D80"/>
    <mergeCell ref="E9:G9"/>
    <mergeCell ref="N9:P9"/>
    <mergeCell ref="K79:M79"/>
    <mergeCell ref="E79:G79"/>
    <mergeCell ref="N79:P79"/>
    <mergeCell ref="B9:D9"/>
    <mergeCell ref="B79:D79"/>
    <mergeCell ref="B10:D10"/>
  </mergeCells>
  <phoneticPr fontId="4" type="noConversion"/>
  <printOptions horizontalCentered="1"/>
  <pageMargins left="0.39370078740157483" right="0.39370078740157483" top="0.39370078740157483" bottom="0.59055118110236227" header="0.11811023622047245" footer="0.31496062992125984"/>
  <pageSetup paperSize="9" scale="95" orientation="landscape" horizontalDpi="1200" verticalDpi="1200"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P14"/>
  <sheetViews>
    <sheetView zoomScaleNormal="100" workbookViewId="0"/>
  </sheetViews>
  <sheetFormatPr defaultColWidth="10.7109375" defaultRowHeight="10.8"/>
  <cols>
    <col min="1" max="1" width="22.28515625" style="1" customWidth="1"/>
    <col min="2" max="3" width="8.28515625" style="1" customWidth="1"/>
    <col min="4" max="16" width="8.2851562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20</v>
      </c>
      <c r="B5" s="4"/>
      <c r="C5" s="4"/>
      <c r="D5" s="5"/>
      <c r="E5" s="5"/>
      <c r="F5" s="5"/>
      <c r="G5" s="5"/>
      <c r="H5" s="5"/>
      <c r="I5" s="5"/>
      <c r="J5" s="5"/>
      <c r="K5" s="5"/>
      <c r="L5" s="5"/>
      <c r="M5" s="5"/>
      <c r="N5" s="5"/>
      <c r="O5" s="5"/>
      <c r="P5" s="5"/>
    </row>
    <row r="6" spans="1:16">
      <c r="A6" s="3"/>
      <c r="B6" s="4"/>
      <c r="C6" s="4"/>
      <c r="D6" s="5"/>
      <c r="E6" s="5"/>
      <c r="F6" s="5"/>
      <c r="G6" s="5"/>
      <c r="H6" s="5"/>
      <c r="I6" s="5"/>
      <c r="J6" s="5"/>
      <c r="K6" s="5"/>
      <c r="L6" s="5"/>
      <c r="M6" s="5"/>
      <c r="N6" s="5"/>
      <c r="O6" s="5"/>
      <c r="P6" s="5"/>
    </row>
    <row r="7" spans="1:16">
      <c r="A7" s="3" t="s">
        <v>94</v>
      </c>
      <c r="B7" s="4"/>
      <c r="C7" s="4"/>
      <c r="D7" s="5"/>
      <c r="E7" s="5"/>
      <c r="F7" s="5"/>
      <c r="G7" s="5"/>
      <c r="H7" s="5"/>
      <c r="I7" s="5"/>
      <c r="J7" s="5"/>
      <c r="K7" s="5"/>
      <c r="L7" s="5"/>
      <c r="M7" s="5"/>
      <c r="N7" s="5"/>
      <c r="O7" s="5"/>
      <c r="P7" s="5"/>
    </row>
    <row r="8" spans="1:16" ht="11.4" thickBot="1"/>
    <row r="9" spans="1:16">
      <c r="A9" s="6"/>
      <c r="B9" s="327" t="s">
        <v>43</v>
      </c>
      <c r="C9" s="328"/>
      <c r="D9" s="329"/>
      <c r="E9" s="8"/>
      <c r="F9" s="7" t="s">
        <v>29</v>
      </c>
      <c r="G9" s="9"/>
      <c r="H9" s="8"/>
      <c r="I9" s="7" t="s">
        <v>30</v>
      </c>
      <c r="J9" s="9"/>
      <c r="K9" s="8"/>
      <c r="L9" s="7" t="s">
        <v>31</v>
      </c>
      <c r="M9" s="9"/>
      <c r="N9" s="8"/>
      <c r="O9" s="7" t="s">
        <v>44</v>
      </c>
      <c r="P9" s="10"/>
    </row>
    <row r="10" spans="1:16">
      <c r="B10" s="333" t="s">
        <v>45</v>
      </c>
      <c r="C10" s="334"/>
      <c r="D10" s="335"/>
      <c r="E10" s="11"/>
      <c r="F10" s="4"/>
      <c r="G10" s="5"/>
      <c r="H10" s="11"/>
      <c r="I10" s="4"/>
      <c r="J10" s="5"/>
      <c r="K10" s="11"/>
      <c r="L10" s="4"/>
      <c r="M10" s="5"/>
      <c r="N10" s="11"/>
      <c r="O10" s="12"/>
      <c r="P10" s="5"/>
    </row>
    <row r="11" spans="1:16">
      <c r="A11" s="31" t="s">
        <v>46</v>
      </c>
      <c r="B11" s="36" t="s">
        <v>47</v>
      </c>
      <c r="C11" s="37" t="s">
        <v>48</v>
      </c>
      <c r="D11" s="38" t="s">
        <v>44</v>
      </c>
      <c r="E11" s="36" t="s">
        <v>47</v>
      </c>
      <c r="F11" s="37" t="s">
        <v>48</v>
      </c>
      <c r="G11" s="38" t="s">
        <v>44</v>
      </c>
      <c r="H11" s="36" t="s">
        <v>47</v>
      </c>
      <c r="I11" s="37" t="s">
        <v>48</v>
      </c>
      <c r="J11" s="38" t="s">
        <v>44</v>
      </c>
      <c r="K11" s="36" t="s">
        <v>47</v>
      </c>
      <c r="L11" s="37" t="s">
        <v>48</v>
      </c>
      <c r="M11" s="38" t="s">
        <v>44</v>
      </c>
      <c r="N11" s="36" t="s">
        <v>47</v>
      </c>
      <c r="O11" s="37" t="s">
        <v>48</v>
      </c>
      <c r="P11" s="38" t="s">
        <v>44</v>
      </c>
    </row>
    <row r="12" spans="1:16">
      <c r="A12" s="114" t="s">
        <v>264</v>
      </c>
      <c r="B12" s="268">
        <v>0</v>
      </c>
      <c r="C12" s="269">
        <v>0</v>
      </c>
      <c r="D12" s="269">
        <v>0</v>
      </c>
      <c r="E12" s="268">
        <v>0</v>
      </c>
      <c r="F12" s="269">
        <v>6</v>
      </c>
      <c r="G12" s="269">
        <v>6</v>
      </c>
      <c r="H12" s="268">
        <v>0</v>
      </c>
      <c r="I12" s="269">
        <v>0</v>
      </c>
      <c r="J12" s="269">
        <v>0</v>
      </c>
      <c r="K12" s="268">
        <v>0</v>
      </c>
      <c r="L12" s="269">
        <v>0</v>
      </c>
      <c r="M12" s="269">
        <v>0</v>
      </c>
      <c r="N12" s="19">
        <f t="shared" ref="N12:O13" si="0">B12+E12+H12+K12</f>
        <v>0</v>
      </c>
      <c r="O12" s="20">
        <f t="shared" si="0"/>
        <v>6</v>
      </c>
      <c r="P12" s="20">
        <f>SUM(N12:O12)</f>
        <v>6</v>
      </c>
    </row>
    <row r="13" spans="1:16" ht="12.75" customHeight="1">
      <c r="A13" s="1" t="s">
        <v>511</v>
      </c>
      <c r="B13" s="260">
        <v>0</v>
      </c>
      <c r="C13" s="261">
        <v>0</v>
      </c>
      <c r="D13" s="261">
        <v>0</v>
      </c>
      <c r="E13" s="260">
        <v>1</v>
      </c>
      <c r="F13" s="261">
        <v>2</v>
      </c>
      <c r="G13" s="261">
        <v>3</v>
      </c>
      <c r="H13" s="260">
        <v>0</v>
      </c>
      <c r="I13" s="261">
        <v>0</v>
      </c>
      <c r="J13" s="261">
        <v>0</v>
      </c>
      <c r="K13" s="260">
        <v>0</v>
      </c>
      <c r="L13" s="261">
        <v>0</v>
      </c>
      <c r="M13" s="261">
        <v>0</v>
      </c>
      <c r="N13" s="19">
        <f t="shared" si="0"/>
        <v>1</v>
      </c>
      <c r="O13" s="20">
        <f t="shared" si="0"/>
        <v>2</v>
      </c>
      <c r="P13" s="20">
        <f>SUM(N13:O13)</f>
        <v>3</v>
      </c>
    </row>
    <row r="14" spans="1:16">
      <c r="A14" s="22" t="s">
        <v>44</v>
      </c>
      <c r="B14" s="23">
        <f t="shared" ref="B14:P14" si="1">SUM(B12:B13)</f>
        <v>0</v>
      </c>
      <c r="C14" s="24">
        <f t="shared" si="1"/>
        <v>0</v>
      </c>
      <c r="D14" s="24">
        <f t="shared" si="1"/>
        <v>0</v>
      </c>
      <c r="E14" s="23">
        <f t="shared" si="1"/>
        <v>1</v>
      </c>
      <c r="F14" s="24">
        <f t="shared" si="1"/>
        <v>8</v>
      </c>
      <c r="G14" s="24">
        <f t="shared" si="1"/>
        <v>9</v>
      </c>
      <c r="H14" s="23">
        <f t="shared" si="1"/>
        <v>0</v>
      </c>
      <c r="I14" s="24">
        <f t="shared" si="1"/>
        <v>0</v>
      </c>
      <c r="J14" s="24">
        <f t="shared" si="1"/>
        <v>0</v>
      </c>
      <c r="K14" s="23">
        <f t="shared" si="1"/>
        <v>0</v>
      </c>
      <c r="L14" s="24">
        <f t="shared" si="1"/>
        <v>0</v>
      </c>
      <c r="M14" s="24">
        <f t="shared" si="1"/>
        <v>0</v>
      </c>
      <c r="N14" s="23">
        <f t="shared" si="1"/>
        <v>1</v>
      </c>
      <c r="O14" s="24">
        <f t="shared" si="1"/>
        <v>8</v>
      </c>
      <c r="P14" s="24">
        <f t="shared" si="1"/>
        <v>9</v>
      </c>
    </row>
  </sheetData>
  <mergeCells count="2">
    <mergeCell ref="B9:D9"/>
    <mergeCell ref="B10:D10"/>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1:P51"/>
  <sheetViews>
    <sheetView zoomScaleNormal="100" workbookViewId="0"/>
  </sheetViews>
  <sheetFormatPr defaultColWidth="10.7109375" defaultRowHeight="10.8"/>
  <cols>
    <col min="1" max="1" width="60.85546875" style="1" bestFit="1" customWidth="1"/>
    <col min="2" max="3" width="8.28515625" style="1" customWidth="1"/>
    <col min="4" max="16" width="8.2851562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20</v>
      </c>
      <c r="B5" s="4"/>
      <c r="C5" s="4"/>
      <c r="D5" s="5"/>
      <c r="E5" s="5"/>
      <c r="F5" s="5"/>
      <c r="G5" s="5"/>
      <c r="H5" s="5"/>
      <c r="I5" s="5"/>
      <c r="J5" s="5"/>
      <c r="K5" s="5"/>
      <c r="L5" s="5"/>
      <c r="M5" s="5"/>
      <c r="N5" s="5"/>
      <c r="O5" s="5"/>
      <c r="P5" s="5"/>
    </row>
    <row r="6" spans="1:16">
      <c r="A6" s="3"/>
      <c r="B6" s="4"/>
      <c r="C6" s="4"/>
      <c r="D6" s="5"/>
      <c r="E6" s="5"/>
      <c r="F6" s="5"/>
      <c r="G6" s="5"/>
      <c r="H6" s="5"/>
      <c r="I6" s="5"/>
      <c r="J6" s="5"/>
      <c r="K6" s="5"/>
      <c r="L6" s="5"/>
      <c r="M6" s="5"/>
      <c r="N6" s="5"/>
      <c r="O6" s="5"/>
      <c r="P6" s="5"/>
    </row>
    <row r="7" spans="1:16">
      <c r="A7" s="3" t="s">
        <v>103</v>
      </c>
      <c r="B7" s="4"/>
      <c r="C7" s="4"/>
      <c r="D7" s="5"/>
      <c r="E7" s="5"/>
      <c r="F7" s="5"/>
      <c r="G7" s="5"/>
      <c r="H7" s="5"/>
      <c r="I7" s="5"/>
      <c r="J7" s="5"/>
      <c r="K7" s="5"/>
      <c r="L7" s="5"/>
      <c r="M7" s="5"/>
      <c r="N7" s="5"/>
      <c r="O7" s="5"/>
      <c r="P7" s="5"/>
    </row>
    <row r="8" spans="1:16" ht="10.5" customHeight="1" thickBot="1">
      <c r="A8" s="26"/>
      <c r="B8" s="4"/>
      <c r="C8" s="4"/>
      <c r="D8" s="5"/>
    </row>
    <row r="9" spans="1:16" ht="12.75" customHeight="1">
      <c r="A9" s="6"/>
      <c r="B9" s="327" t="s">
        <v>43</v>
      </c>
      <c r="C9" s="328"/>
      <c r="D9" s="329"/>
      <c r="E9" s="8"/>
      <c r="F9" s="7" t="s">
        <v>29</v>
      </c>
      <c r="G9" s="9"/>
      <c r="H9" s="8"/>
      <c r="I9" s="7" t="s">
        <v>30</v>
      </c>
      <c r="J9" s="9"/>
      <c r="K9" s="8"/>
      <c r="L9" s="7" t="s">
        <v>31</v>
      </c>
      <c r="M9" s="9"/>
      <c r="N9" s="8"/>
      <c r="O9" s="7" t="s">
        <v>44</v>
      </c>
      <c r="P9" s="10"/>
    </row>
    <row r="10" spans="1:16" ht="12.75" customHeight="1">
      <c r="B10" s="330" t="s">
        <v>45</v>
      </c>
      <c r="C10" s="331"/>
      <c r="D10" s="332"/>
      <c r="E10" s="11"/>
      <c r="F10" s="4"/>
      <c r="G10" s="5"/>
      <c r="H10" s="11"/>
      <c r="I10" s="4"/>
      <c r="J10" s="5"/>
      <c r="K10" s="11"/>
      <c r="L10" s="4"/>
      <c r="M10" s="5"/>
      <c r="N10" s="11"/>
      <c r="O10" s="4"/>
      <c r="P10" s="5"/>
    </row>
    <row r="11" spans="1:16" s="16" customFormat="1">
      <c r="A11" s="31" t="s">
        <v>46</v>
      </c>
      <c r="B11" s="13" t="s">
        <v>47</v>
      </c>
      <c r="C11" s="14" t="s">
        <v>48</v>
      </c>
      <c r="D11" s="15" t="s">
        <v>44</v>
      </c>
      <c r="E11" s="13" t="s">
        <v>47</v>
      </c>
      <c r="F11" s="14" t="s">
        <v>48</v>
      </c>
      <c r="G11" s="15" t="s">
        <v>44</v>
      </c>
      <c r="H11" s="13" t="s">
        <v>47</v>
      </c>
      <c r="I11" s="14" t="s">
        <v>48</v>
      </c>
      <c r="J11" s="15" t="s">
        <v>44</v>
      </c>
      <c r="K11" s="13" t="s">
        <v>47</v>
      </c>
      <c r="L11" s="14" t="s">
        <v>48</v>
      </c>
      <c r="M11" s="15" t="s">
        <v>44</v>
      </c>
      <c r="N11" s="13" t="s">
        <v>47</v>
      </c>
      <c r="O11" s="14" t="s">
        <v>48</v>
      </c>
      <c r="P11" s="15" t="s">
        <v>44</v>
      </c>
    </row>
    <row r="12" spans="1:16">
      <c r="A12" s="29" t="s">
        <v>265</v>
      </c>
      <c r="B12" s="266">
        <v>4</v>
      </c>
      <c r="C12" s="267">
        <v>0</v>
      </c>
      <c r="D12" s="267">
        <v>4</v>
      </c>
      <c r="E12" s="266">
        <v>9</v>
      </c>
      <c r="F12" s="267">
        <v>0</v>
      </c>
      <c r="G12" s="267">
        <v>9</v>
      </c>
      <c r="H12" s="266">
        <v>9</v>
      </c>
      <c r="I12" s="267">
        <v>1</v>
      </c>
      <c r="J12" s="267">
        <v>10</v>
      </c>
      <c r="K12" s="266">
        <v>0</v>
      </c>
      <c r="L12" s="267">
        <v>0</v>
      </c>
      <c r="M12" s="267">
        <v>0</v>
      </c>
      <c r="N12" s="17">
        <f>B12+E12+H12+K12</f>
        <v>22</v>
      </c>
      <c r="O12" s="18">
        <f>C12+F12+I12+L12</f>
        <v>1</v>
      </c>
      <c r="P12" s="18">
        <f t="shared" ref="P12:P50" si="0">SUM(N12:O12)</f>
        <v>23</v>
      </c>
    </row>
    <row r="13" spans="1:16">
      <c r="A13" s="29" t="s">
        <v>266</v>
      </c>
      <c r="B13" s="260">
        <v>12</v>
      </c>
      <c r="C13" s="261">
        <v>0</v>
      </c>
      <c r="D13" s="261">
        <v>12</v>
      </c>
      <c r="E13" s="260">
        <v>15</v>
      </c>
      <c r="F13" s="261">
        <v>0</v>
      </c>
      <c r="G13" s="261">
        <v>15</v>
      </c>
      <c r="H13" s="260">
        <v>0</v>
      </c>
      <c r="I13" s="261">
        <v>0</v>
      </c>
      <c r="J13" s="261">
        <v>0</v>
      </c>
      <c r="K13" s="260">
        <v>0</v>
      </c>
      <c r="L13" s="261">
        <v>0</v>
      </c>
      <c r="M13" s="261">
        <v>0</v>
      </c>
      <c r="N13" s="19">
        <f t="shared" ref="N13:N50" si="1">B13+E13+H13+K13</f>
        <v>27</v>
      </c>
      <c r="O13" s="20">
        <f t="shared" ref="O13:O50" si="2">C13+F13+I13+L13</f>
        <v>0</v>
      </c>
      <c r="P13" s="20">
        <f>SUM(N13:O13)</f>
        <v>27</v>
      </c>
    </row>
    <row r="14" spans="1:16">
      <c r="A14" s="29" t="s">
        <v>267</v>
      </c>
      <c r="B14" s="260">
        <v>0</v>
      </c>
      <c r="C14" s="261">
        <v>3</v>
      </c>
      <c r="D14" s="261">
        <v>3</v>
      </c>
      <c r="E14" s="260">
        <v>0</v>
      </c>
      <c r="F14" s="261">
        <v>0</v>
      </c>
      <c r="G14" s="261">
        <v>0</v>
      </c>
      <c r="H14" s="260">
        <v>0</v>
      </c>
      <c r="I14" s="261">
        <v>0</v>
      </c>
      <c r="J14" s="261">
        <v>0</v>
      </c>
      <c r="K14" s="260">
        <v>0</v>
      </c>
      <c r="L14" s="261">
        <v>0</v>
      </c>
      <c r="M14" s="261">
        <v>0</v>
      </c>
      <c r="N14" s="19">
        <f t="shared" si="1"/>
        <v>0</v>
      </c>
      <c r="O14" s="20">
        <f t="shared" si="2"/>
        <v>3</v>
      </c>
      <c r="P14" s="20">
        <f t="shared" si="0"/>
        <v>3</v>
      </c>
    </row>
    <row r="15" spans="1:16">
      <c r="A15" s="29" t="s">
        <v>268</v>
      </c>
      <c r="B15" s="260">
        <v>1</v>
      </c>
      <c r="C15" s="261">
        <v>8</v>
      </c>
      <c r="D15" s="261">
        <v>9</v>
      </c>
      <c r="E15" s="260">
        <v>8</v>
      </c>
      <c r="F15" s="261">
        <v>32</v>
      </c>
      <c r="G15" s="261">
        <v>40</v>
      </c>
      <c r="H15" s="260">
        <v>0</v>
      </c>
      <c r="I15" s="261">
        <v>0</v>
      </c>
      <c r="J15" s="261">
        <v>0</v>
      </c>
      <c r="K15" s="260">
        <v>0</v>
      </c>
      <c r="L15" s="261">
        <v>0</v>
      </c>
      <c r="M15" s="261">
        <v>0</v>
      </c>
      <c r="N15" s="19">
        <f t="shared" si="1"/>
        <v>9</v>
      </c>
      <c r="O15" s="20">
        <f t="shared" si="2"/>
        <v>40</v>
      </c>
      <c r="P15" s="20">
        <f>SUM(N15:O15)</f>
        <v>49</v>
      </c>
    </row>
    <row r="16" spans="1:16">
      <c r="A16" s="29" t="s">
        <v>269</v>
      </c>
      <c r="B16" s="260">
        <v>1</v>
      </c>
      <c r="C16" s="261">
        <v>0</v>
      </c>
      <c r="D16" s="261">
        <v>1</v>
      </c>
      <c r="E16" s="260">
        <v>0</v>
      </c>
      <c r="F16" s="261">
        <v>0</v>
      </c>
      <c r="G16" s="261">
        <v>0</v>
      </c>
      <c r="H16" s="260">
        <v>0</v>
      </c>
      <c r="I16" s="261">
        <v>0</v>
      </c>
      <c r="J16" s="261">
        <v>0</v>
      </c>
      <c r="K16" s="260">
        <v>0</v>
      </c>
      <c r="L16" s="261">
        <v>0</v>
      </c>
      <c r="M16" s="261">
        <v>0</v>
      </c>
      <c r="N16" s="19">
        <f t="shared" si="1"/>
        <v>1</v>
      </c>
      <c r="O16" s="20">
        <f t="shared" si="2"/>
        <v>0</v>
      </c>
      <c r="P16" s="20">
        <f>SUM(N16:O16)</f>
        <v>1</v>
      </c>
    </row>
    <row r="17" spans="1:16">
      <c r="A17" s="29" t="s">
        <v>270</v>
      </c>
      <c r="B17" s="260">
        <v>0</v>
      </c>
      <c r="C17" s="261">
        <v>0</v>
      </c>
      <c r="D17" s="261">
        <v>0</v>
      </c>
      <c r="E17" s="260">
        <v>3</v>
      </c>
      <c r="F17" s="261">
        <v>0</v>
      </c>
      <c r="G17" s="261">
        <v>3</v>
      </c>
      <c r="H17" s="260">
        <v>0</v>
      </c>
      <c r="I17" s="261">
        <v>0</v>
      </c>
      <c r="J17" s="261">
        <v>0</v>
      </c>
      <c r="K17" s="260">
        <v>0</v>
      </c>
      <c r="L17" s="261">
        <v>0</v>
      </c>
      <c r="M17" s="261">
        <v>0</v>
      </c>
      <c r="N17" s="19">
        <f t="shared" ref="N17:N22" si="3">B17+E17+H17+K17</f>
        <v>3</v>
      </c>
      <c r="O17" s="20">
        <f t="shared" ref="O17:O22" si="4">C17+F17+I17+L17</f>
        <v>0</v>
      </c>
      <c r="P17" s="20">
        <f t="shared" ref="P17:P22" si="5">SUM(N17:O17)</f>
        <v>3</v>
      </c>
    </row>
    <row r="18" spans="1:16">
      <c r="A18" s="29" t="s">
        <v>512</v>
      </c>
      <c r="B18" s="260">
        <v>0</v>
      </c>
      <c r="C18" s="261">
        <v>0</v>
      </c>
      <c r="D18" s="261">
        <v>0</v>
      </c>
      <c r="E18" s="260">
        <v>3</v>
      </c>
      <c r="F18" s="261">
        <v>3</v>
      </c>
      <c r="G18" s="261">
        <v>6</v>
      </c>
      <c r="H18" s="260">
        <v>0</v>
      </c>
      <c r="I18" s="261">
        <v>0</v>
      </c>
      <c r="J18" s="261">
        <v>0</v>
      </c>
      <c r="K18" s="260">
        <v>0</v>
      </c>
      <c r="L18" s="261">
        <v>0</v>
      </c>
      <c r="M18" s="261">
        <v>0</v>
      </c>
      <c r="N18" s="19">
        <f t="shared" si="3"/>
        <v>3</v>
      </c>
      <c r="O18" s="20">
        <f t="shared" si="4"/>
        <v>3</v>
      </c>
      <c r="P18" s="20">
        <f t="shared" si="5"/>
        <v>6</v>
      </c>
    </row>
    <row r="19" spans="1:16">
      <c r="A19" s="29" t="s">
        <v>271</v>
      </c>
      <c r="B19" s="260">
        <v>0</v>
      </c>
      <c r="C19" s="261">
        <v>0</v>
      </c>
      <c r="D19" s="261">
        <v>0</v>
      </c>
      <c r="E19" s="260">
        <v>32</v>
      </c>
      <c r="F19" s="261">
        <v>6</v>
      </c>
      <c r="G19" s="261">
        <v>38</v>
      </c>
      <c r="H19" s="260">
        <v>9</v>
      </c>
      <c r="I19" s="261">
        <v>0</v>
      </c>
      <c r="J19" s="261">
        <v>9</v>
      </c>
      <c r="K19" s="260">
        <v>4</v>
      </c>
      <c r="L19" s="261">
        <v>0</v>
      </c>
      <c r="M19" s="261">
        <v>4</v>
      </c>
      <c r="N19" s="19">
        <f t="shared" si="3"/>
        <v>45</v>
      </c>
      <c r="O19" s="20">
        <f t="shared" si="4"/>
        <v>6</v>
      </c>
      <c r="P19" s="20">
        <f t="shared" si="5"/>
        <v>51</v>
      </c>
    </row>
    <row r="20" spans="1:16">
      <c r="A20" s="29" t="s">
        <v>272</v>
      </c>
      <c r="B20" s="260">
        <v>0</v>
      </c>
      <c r="C20" s="261">
        <v>0</v>
      </c>
      <c r="D20" s="261">
        <v>0</v>
      </c>
      <c r="E20" s="260">
        <v>18</v>
      </c>
      <c r="F20" s="261">
        <v>0</v>
      </c>
      <c r="G20" s="261">
        <v>18</v>
      </c>
      <c r="H20" s="260">
        <v>7</v>
      </c>
      <c r="I20" s="261">
        <v>1</v>
      </c>
      <c r="J20" s="261">
        <v>8</v>
      </c>
      <c r="K20" s="260">
        <v>0</v>
      </c>
      <c r="L20" s="261">
        <v>0</v>
      </c>
      <c r="M20" s="261">
        <v>0</v>
      </c>
      <c r="N20" s="19">
        <f t="shared" si="3"/>
        <v>25</v>
      </c>
      <c r="O20" s="20">
        <f t="shared" si="4"/>
        <v>1</v>
      </c>
      <c r="P20" s="20">
        <f t="shared" si="5"/>
        <v>26</v>
      </c>
    </row>
    <row r="21" spans="1:16">
      <c r="A21" s="29" t="s">
        <v>273</v>
      </c>
      <c r="B21" s="260">
        <v>0</v>
      </c>
      <c r="C21" s="261">
        <v>2</v>
      </c>
      <c r="D21" s="261">
        <v>2</v>
      </c>
      <c r="E21" s="260">
        <v>1</v>
      </c>
      <c r="F21" s="261">
        <v>0</v>
      </c>
      <c r="G21" s="261">
        <v>1</v>
      </c>
      <c r="H21" s="260">
        <v>0</v>
      </c>
      <c r="I21" s="261">
        <v>0</v>
      </c>
      <c r="J21" s="261">
        <v>0</v>
      </c>
      <c r="K21" s="260">
        <v>0</v>
      </c>
      <c r="L21" s="261">
        <v>0</v>
      </c>
      <c r="M21" s="261">
        <v>0</v>
      </c>
      <c r="N21" s="19">
        <f t="shared" si="3"/>
        <v>1</v>
      </c>
      <c r="O21" s="20">
        <f t="shared" si="4"/>
        <v>2</v>
      </c>
      <c r="P21" s="20">
        <f t="shared" si="5"/>
        <v>3</v>
      </c>
    </row>
    <row r="22" spans="1:16">
      <c r="A22" s="29" t="s">
        <v>274</v>
      </c>
      <c r="B22" s="260">
        <v>0</v>
      </c>
      <c r="C22" s="261">
        <v>0</v>
      </c>
      <c r="D22" s="261">
        <v>0</v>
      </c>
      <c r="E22" s="260">
        <v>3</v>
      </c>
      <c r="F22" s="261">
        <v>23</v>
      </c>
      <c r="G22" s="261">
        <v>26</v>
      </c>
      <c r="H22" s="260">
        <v>0</v>
      </c>
      <c r="I22" s="261">
        <v>0</v>
      </c>
      <c r="J22" s="261">
        <v>0</v>
      </c>
      <c r="K22" s="260">
        <v>0</v>
      </c>
      <c r="L22" s="261">
        <v>0</v>
      </c>
      <c r="M22" s="261">
        <v>0</v>
      </c>
      <c r="N22" s="19">
        <f t="shared" si="3"/>
        <v>3</v>
      </c>
      <c r="O22" s="20">
        <f t="shared" si="4"/>
        <v>23</v>
      </c>
      <c r="P22" s="20">
        <f t="shared" si="5"/>
        <v>26</v>
      </c>
    </row>
    <row r="23" spans="1:16">
      <c r="A23" s="29" t="s">
        <v>275</v>
      </c>
      <c r="B23" s="260">
        <v>1</v>
      </c>
      <c r="C23" s="261">
        <v>1</v>
      </c>
      <c r="D23" s="261">
        <v>2</v>
      </c>
      <c r="E23" s="260">
        <v>1</v>
      </c>
      <c r="F23" s="261">
        <v>2</v>
      </c>
      <c r="G23" s="261">
        <v>3</v>
      </c>
      <c r="H23" s="260">
        <v>0</v>
      </c>
      <c r="I23" s="261">
        <v>0</v>
      </c>
      <c r="J23" s="261">
        <v>0</v>
      </c>
      <c r="K23" s="260">
        <v>0</v>
      </c>
      <c r="L23" s="261">
        <v>2</v>
      </c>
      <c r="M23" s="261">
        <v>2</v>
      </c>
      <c r="N23" s="19">
        <f t="shared" si="1"/>
        <v>2</v>
      </c>
      <c r="O23" s="20">
        <f t="shared" si="2"/>
        <v>5</v>
      </c>
      <c r="P23" s="20">
        <f>SUM(N23:O23)</f>
        <v>7</v>
      </c>
    </row>
    <row r="24" spans="1:16">
      <c r="A24" s="179" t="s">
        <v>276</v>
      </c>
      <c r="B24" s="260">
        <v>1</v>
      </c>
      <c r="C24" s="261">
        <v>8</v>
      </c>
      <c r="D24" s="261">
        <v>9</v>
      </c>
      <c r="E24" s="260">
        <v>1</v>
      </c>
      <c r="F24" s="261">
        <v>40</v>
      </c>
      <c r="G24" s="261">
        <v>41</v>
      </c>
      <c r="H24" s="260">
        <v>0</v>
      </c>
      <c r="I24" s="261">
        <v>27</v>
      </c>
      <c r="J24" s="261">
        <v>27</v>
      </c>
      <c r="K24" s="260">
        <v>0</v>
      </c>
      <c r="L24" s="261">
        <v>0</v>
      </c>
      <c r="M24" s="261">
        <v>0</v>
      </c>
      <c r="N24" s="19">
        <f t="shared" si="1"/>
        <v>2</v>
      </c>
      <c r="O24" s="20">
        <f t="shared" si="2"/>
        <v>75</v>
      </c>
      <c r="P24" s="20">
        <f>SUM(N24:O24)</f>
        <v>77</v>
      </c>
    </row>
    <row r="25" spans="1:16">
      <c r="A25" s="29" t="s">
        <v>277</v>
      </c>
      <c r="B25" s="260">
        <v>0</v>
      </c>
      <c r="C25" s="261">
        <v>0</v>
      </c>
      <c r="D25" s="261">
        <v>0</v>
      </c>
      <c r="E25" s="260">
        <v>2</v>
      </c>
      <c r="F25" s="261">
        <v>0</v>
      </c>
      <c r="G25" s="261">
        <v>2</v>
      </c>
      <c r="H25" s="260">
        <v>0</v>
      </c>
      <c r="I25" s="261">
        <v>0</v>
      </c>
      <c r="J25" s="261">
        <v>0</v>
      </c>
      <c r="K25" s="260">
        <v>0</v>
      </c>
      <c r="L25" s="261">
        <v>0</v>
      </c>
      <c r="M25" s="261">
        <v>0</v>
      </c>
      <c r="N25" s="19">
        <f t="shared" si="1"/>
        <v>2</v>
      </c>
      <c r="O25" s="20">
        <f t="shared" si="2"/>
        <v>0</v>
      </c>
      <c r="P25" s="20">
        <f>SUM(N25:O25)</f>
        <v>2</v>
      </c>
    </row>
    <row r="26" spans="1:16">
      <c r="A26" s="29" t="s">
        <v>278</v>
      </c>
      <c r="B26" s="260">
        <v>0</v>
      </c>
      <c r="C26" s="261">
        <v>0</v>
      </c>
      <c r="D26" s="261">
        <v>0</v>
      </c>
      <c r="E26" s="260">
        <v>0</v>
      </c>
      <c r="F26" s="261">
        <v>11</v>
      </c>
      <c r="G26" s="261">
        <v>11</v>
      </c>
      <c r="H26" s="260">
        <v>0</v>
      </c>
      <c r="I26" s="261">
        <v>0</v>
      </c>
      <c r="J26" s="261">
        <v>0</v>
      </c>
      <c r="K26" s="260">
        <v>0</v>
      </c>
      <c r="L26" s="261">
        <v>7</v>
      </c>
      <c r="M26" s="261">
        <v>7</v>
      </c>
      <c r="N26" s="19">
        <f t="shared" si="1"/>
        <v>0</v>
      </c>
      <c r="O26" s="20">
        <f t="shared" si="2"/>
        <v>18</v>
      </c>
      <c r="P26" s="20">
        <f>SUM(N26:O26)</f>
        <v>18</v>
      </c>
    </row>
    <row r="27" spans="1:16">
      <c r="A27" s="29" t="s">
        <v>279</v>
      </c>
      <c r="B27" s="260">
        <v>0</v>
      </c>
      <c r="C27" s="261">
        <v>0</v>
      </c>
      <c r="D27" s="261">
        <v>0</v>
      </c>
      <c r="E27" s="260">
        <v>0</v>
      </c>
      <c r="F27" s="261">
        <v>0</v>
      </c>
      <c r="G27" s="261">
        <v>0</v>
      </c>
      <c r="H27" s="260">
        <v>0</v>
      </c>
      <c r="I27" s="261">
        <v>0</v>
      </c>
      <c r="J27" s="261">
        <v>0</v>
      </c>
      <c r="K27" s="260">
        <v>10</v>
      </c>
      <c r="L27" s="261">
        <v>0</v>
      </c>
      <c r="M27" s="261">
        <v>10</v>
      </c>
      <c r="N27" s="19">
        <f t="shared" si="1"/>
        <v>10</v>
      </c>
      <c r="O27" s="20">
        <f t="shared" si="2"/>
        <v>0</v>
      </c>
      <c r="P27" s="20">
        <f t="shared" si="0"/>
        <v>10</v>
      </c>
    </row>
    <row r="28" spans="1:16">
      <c r="A28" s="179" t="s">
        <v>280</v>
      </c>
      <c r="B28" s="260">
        <v>0</v>
      </c>
      <c r="C28" s="261">
        <v>0</v>
      </c>
      <c r="D28" s="261">
        <v>0</v>
      </c>
      <c r="E28" s="260">
        <v>2</v>
      </c>
      <c r="F28" s="261">
        <v>0</v>
      </c>
      <c r="G28" s="261">
        <v>2</v>
      </c>
      <c r="H28" s="260">
        <v>0</v>
      </c>
      <c r="I28" s="261">
        <v>0</v>
      </c>
      <c r="J28" s="261">
        <v>0</v>
      </c>
      <c r="K28" s="260">
        <v>0</v>
      </c>
      <c r="L28" s="261">
        <v>0</v>
      </c>
      <c r="M28" s="261">
        <v>0</v>
      </c>
      <c r="N28" s="19">
        <f t="shared" si="1"/>
        <v>2</v>
      </c>
      <c r="O28" s="20">
        <f t="shared" si="2"/>
        <v>0</v>
      </c>
      <c r="P28" s="20">
        <f t="shared" si="0"/>
        <v>2</v>
      </c>
    </row>
    <row r="29" spans="1:16">
      <c r="A29" s="29" t="s">
        <v>281</v>
      </c>
      <c r="B29" s="260">
        <v>0</v>
      </c>
      <c r="C29" s="261">
        <v>0</v>
      </c>
      <c r="D29" s="261">
        <v>0</v>
      </c>
      <c r="E29" s="260">
        <v>24</v>
      </c>
      <c r="F29" s="261">
        <v>1</v>
      </c>
      <c r="G29" s="261">
        <v>25</v>
      </c>
      <c r="H29" s="260">
        <v>0</v>
      </c>
      <c r="I29" s="261">
        <v>0</v>
      </c>
      <c r="J29" s="261">
        <v>0</v>
      </c>
      <c r="K29" s="260">
        <v>3</v>
      </c>
      <c r="L29" s="261">
        <v>0</v>
      </c>
      <c r="M29" s="261">
        <v>3</v>
      </c>
      <c r="N29" s="19">
        <f t="shared" si="1"/>
        <v>27</v>
      </c>
      <c r="O29" s="20">
        <f t="shared" si="2"/>
        <v>1</v>
      </c>
      <c r="P29" s="20">
        <f>SUM(N29:O29)</f>
        <v>28</v>
      </c>
    </row>
    <row r="30" spans="1:16">
      <c r="A30" s="29" t="s">
        <v>282</v>
      </c>
      <c r="B30" s="260">
        <v>0</v>
      </c>
      <c r="C30" s="261">
        <v>0</v>
      </c>
      <c r="D30" s="261">
        <v>0</v>
      </c>
      <c r="E30" s="260">
        <v>3</v>
      </c>
      <c r="F30" s="261">
        <v>0</v>
      </c>
      <c r="G30" s="261">
        <v>3</v>
      </c>
      <c r="H30" s="260">
        <v>0</v>
      </c>
      <c r="I30" s="261">
        <v>0</v>
      </c>
      <c r="J30" s="261">
        <v>0</v>
      </c>
      <c r="K30" s="260">
        <v>0</v>
      </c>
      <c r="L30" s="261">
        <v>0</v>
      </c>
      <c r="M30" s="261">
        <v>0</v>
      </c>
      <c r="N30" s="19">
        <f t="shared" si="1"/>
        <v>3</v>
      </c>
      <c r="O30" s="20">
        <f t="shared" si="2"/>
        <v>0</v>
      </c>
      <c r="P30" s="20">
        <f>SUM(N30:O30)</f>
        <v>3</v>
      </c>
    </row>
    <row r="31" spans="1:16">
      <c r="A31" s="29" t="s">
        <v>283</v>
      </c>
      <c r="B31" s="260">
        <v>0</v>
      </c>
      <c r="C31" s="261">
        <v>0</v>
      </c>
      <c r="D31" s="261">
        <v>0</v>
      </c>
      <c r="E31" s="260">
        <v>6</v>
      </c>
      <c r="F31" s="261">
        <v>0</v>
      </c>
      <c r="G31" s="261">
        <v>6</v>
      </c>
      <c r="H31" s="260">
        <v>0</v>
      </c>
      <c r="I31" s="261">
        <v>0</v>
      </c>
      <c r="J31" s="261">
        <v>0</v>
      </c>
      <c r="K31" s="260">
        <v>2</v>
      </c>
      <c r="L31" s="261">
        <v>0</v>
      </c>
      <c r="M31" s="261">
        <v>2</v>
      </c>
      <c r="N31" s="19">
        <f t="shared" si="1"/>
        <v>8</v>
      </c>
      <c r="O31" s="20">
        <f t="shared" si="2"/>
        <v>0</v>
      </c>
      <c r="P31" s="20">
        <f>SUM(N31:O31)</f>
        <v>8</v>
      </c>
    </row>
    <row r="32" spans="1:16">
      <c r="A32" s="29" t="s">
        <v>284</v>
      </c>
      <c r="B32" s="260">
        <v>1</v>
      </c>
      <c r="C32" s="261">
        <v>0</v>
      </c>
      <c r="D32" s="261">
        <v>1</v>
      </c>
      <c r="E32" s="260">
        <v>56</v>
      </c>
      <c r="F32" s="261">
        <v>2</v>
      </c>
      <c r="G32" s="261">
        <v>58</v>
      </c>
      <c r="H32" s="260">
        <v>15</v>
      </c>
      <c r="I32" s="261">
        <v>0</v>
      </c>
      <c r="J32" s="261">
        <v>15</v>
      </c>
      <c r="K32" s="260">
        <v>0</v>
      </c>
      <c r="L32" s="261">
        <v>0</v>
      </c>
      <c r="M32" s="261">
        <v>0</v>
      </c>
      <c r="N32" s="19">
        <f t="shared" si="1"/>
        <v>72</v>
      </c>
      <c r="O32" s="20">
        <f t="shared" si="2"/>
        <v>2</v>
      </c>
      <c r="P32" s="20">
        <f t="shared" si="0"/>
        <v>74</v>
      </c>
    </row>
    <row r="33" spans="1:16">
      <c r="A33" s="29" t="s">
        <v>285</v>
      </c>
      <c r="B33" s="260">
        <v>0</v>
      </c>
      <c r="C33" s="261">
        <v>0</v>
      </c>
      <c r="D33" s="261">
        <v>0</v>
      </c>
      <c r="E33" s="260">
        <v>7</v>
      </c>
      <c r="F33" s="261">
        <v>0</v>
      </c>
      <c r="G33" s="261">
        <v>7</v>
      </c>
      <c r="H33" s="260">
        <v>0</v>
      </c>
      <c r="I33" s="261">
        <v>0</v>
      </c>
      <c r="J33" s="261">
        <v>0</v>
      </c>
      <c r="K33" s="260">
        <v>0</v>
      </c>
      <c r="L33" s="261">
        <v>0</v>
      </c>
      <c r="M33" s="261">
        <v>0</v>
      </c>
      <c r="N33" s="19">
        <f t="shared" si="1"/>
        <v>7</v>
      </c>
      <c r="O33" s="20">
        <f t="shared" si="2"/>
        <v>0</v>
      </c>
      <c r="P33" s="20">
        <f t="shared" si="0"/>
        <v>7</v>
      </c>
    </row>
    <row r="34" spans="1:16">
      <c r="A34" s="29" t="s">
        <v>286</v>
      </c>
      <c r="B34" s="260">
        <v>131</v>
      </c>
      <c r="C34" s="261">
        <v>37</v>
      </c>
      <c r="D34" s="261">
        <v>168</v>
      </c>
      <c r="E34" s="260">
        <v>177</v>
      </c>
      <c r="F34" s="261">
        <v>52</v>
      </c>
      <c r="G34" s="261">
        <v>229</v>
      </c>
      <c r="H34" s="260">
        <v>17</v>
      </c>
      <c r="I34" s="261">
        <v>4</v>
      </c>
      <c r="J34" s="261">
        <v>21</v>
      </c>
      <c r="K34" s="260">
        <v>11</v>
      </c>
      <c r="L34" s="261">
        <v>2</v>
      </c>
      <c r="M34" s="261">
        <v>13</v>
      </c>
      <c r="N34" s="19">
        <f t="shared" si="1"/>
        <v>336</v>
      </c>
      <c r="O34" s="20">
        <f t="shared" si="2"/>
        <v>95</v>
      </c>
      <c r="P34" s="20">
        <f t="shared" si="0"/>
        <v>431</v>
      </c>
    </row>
    <row r="35" spans="1:16">
      <c r="A35" s="29" t="s">
        <v>287</v>
      </c>
      <c r="B35" s="260">
        <v>1</v>
      </c>
      <c r="C35" s="261">
        <v>0</v>
      </c>
      <c r="D35" s="261">
        <v>1</v>
      </c>
      <c r="E35" s="260">
        <v>11</v>
      </c>
      <c r="F35" s="261">
        <v>0</v>
      </c>
      <c r="G35" s="261">
        <v>11</v>
      </c>
      <c r="H35" s="260">
        <v>0</v>
      </c>
      <c r="I35" s="261">
        <v>0</v>
      </c>
      <c r="J35" s="261">
        <v>0</v>
      </c>
      <c r="K35" s="260">
        <v>0</v>
      </c>
      <c r="L35" s="261">
        <v>0</v>
      </c>
      <c r="M35" s="261">
        <v>0</v>
      </c>
      <c r="N35" s="19">
        <f t="shared" si="1"/>
        <v>12</v>
      </c>
      <c r="O35" s="20">
        <f t="shared" si="2"/>
        <v>0</v>
      </c>
      <c r="P35" s="20">
        <f>SUM(N35:O35)</f>
        <v>12</v>
      </c>
    </row>
    <row r="36" spans="1:16">
      <c r="A36" s="29" t="s">
        <v>288</v>
      </c>
      <c r="B36" s="260">
        <v>6</v>
      </c>
      <c r="C36" s="261">
        <v>0</v>
      </c>
      <c r="D36" s="261">
        <v>6</v>
      </c>
      <c r="E36" s="260">
        <v>2</v>
      </c>
      <c r="F36" s="261">
        <v>1</v>
      </c>
      <c r="G36" s="261">
        <v>3</v>
      </c>
      <c r="H36" s="260">
        <v>0</v>
      </c>
      <c r="I36" s="261">
        <v>0</v>
      </c>
      <c r="J36" s="261">
        <v>0</v>
      </c>
      <c r="K36" s="260">
        <v>0</v>
      </c>
      <c r="L36" s="261">
        <v>0</v>
      </c>
      <c r="M36" s="261">
        <v>0</v>
      </c>
      <c r="N36" s="19">
        <f t="shared" si="1"/>
        <v>8</v>
      </c>
      <c r="O36" s="20">
        <f t="shared" si="2"/>
        <v>1</v>
      </c>
      <c r="P36" s="20">
        <f t="shared" si="0"/>
        <v>9</v>
      </c>
    </row>
    <row r="37" spans="1:16">
      <c r="A37" s="29" t="s">
        <v>289</v>
      </c>
      <c r="B37" s="260">
        <v>5</v>
      </c>
      <c r="C37" s="261">
        <v>3</v>
      </c>
      <c r="D37" s="261">
        <v>8</v>
      </c>
      <c r="E37" s="260">
        <v>5</v>
      </c>
      <c r="F37" s="261">
        <v>3</v>
      </c>
      <c r="G37" s="261">
        <v>8</v>
      </c>
      <c r="H37" s="260">
        <v>1</v>
      </c>
      <c r="I37" s="261">
        <v>3</v>
      </c>
      <c r="J37" s="261">
        <v>4</v>
      </c>
      <c r="K37" s="260">
        <v>0</v>
      </c>
      <c r="L37" s="261">
        <v>0</v>
      </c>
      <c r="M37" s="261">
        <v>0</v>
      </c>
      <c r="N37" s="19">
        <f t="shared" si="1"/>
        <v>11</v>
      </c>
      <c r="O37" s="20">
        <f t="shared" si="2"/>
        <v>9</v>
      </c>
      <c r="P37" s="20">
        <f t="shared" si="0"/>
        <v>20</v>
      </c>
    </row>
    <row r="38" spans="1:16">
      <c r="A38" s="29" t="s">
        <v>290</v>
      </c>
      <c r="B38" s="260">
        <v>8</v>
      </c>
      <c r="C38" s="261">
        <v>25</v>
      </c>
      <c r="D38" s="261">
        <v>33</v>
      </c>
      <c r="E38" s="260">
        <v>18</v>
      </c>
      <c r="F38" s="261">
        <v>97</v>
      </c>
      <c r="G38" s="261">
        <v>115</v>
      </c>
      <c r="H38" s="260">
        <v>0</v>
      </c>
      <c r="I38" s="261">
        <v>0</v>
      </c>
      <c r="J38" s="261">
        <v>0</v>
      </c>
      <c r="K38" s="260">
        <v>0</v>
      </c>
      <c r="L38" s="261">
        <v>0</v>
      </c>
      <c r="M38" s="261">
        <v>0</v>
      </c>
      <c r="N38" s="19">
        <f t="shared" si="1"/>
        <v>26</v>
      </c>
      <c r="O38" s="20">
        <f t="shared" si="2"/>
        <v>122</v>
      </c>
      <c r="P38" s="20">
        <f t="shared" si="0"/>
        <v>148</v>
      </c>
    </row>
    <row r="39" spans="1:16">
      <c r="A39" s="29" t="s">
        <v>291</v>
      </c>
      <c r="B39" s="260">
        <v>0</v>
      </c>
      <c r="C39" s="261">
        <v>0</v>
      </c>
      <c r="D39" s="261">
        <v>0</v>
      </c>
      <c r="E39" s="260">
        <v>8</v>
      </c>
      <c r="F39" s="261">
        <v>1</v>
      </c>
      <c r="G39" s="261">
        <v>9</v>
      </c>
      <c r="H39" s="260">
        <v>0</v>
      </c>
      <c r="I39" s="261">
        <v>0</v>
      </c>
      <c r="J39" s="261">
        <v>0</v>
      </c>
      <c r="K39" s="260">
        <v>0</v>
      </c>
      <c r="L39" s="261">
        <v>0</v>
      </c>
      <c r="M39" s="261">
        <v>0</v>
      </c>
      <c r="N39" s="19">
        <f t="shared" si="1"/>
        <v>8</v>
      </c>
      <c r="O39" s="20">
        <f t="shared" si="2"/>
        <v>1</v>
      </c>
      <c r="P39" s="20">
        <f t="shared" si="0"/>
        <v>9</v>
      </c>
    </row>
    <row r="40" spans="1:16">
      <c r="A40" s="29" t="s">
        <v>292</v>
      </c>
      <c r="B40" s="260">
        <v>0</v>
      </c>
      <c r="C40" s="261">
        <v>3</v>
      </c>
      <c r="D40" s="261">
        <v>3</v>
      </c>
      <c r="E40" s="260">
        <v>1</v>
      </c>
      <c r="F40" s="261">
        <v>13</v>
      </c>
      <c r="G40" s="261">
        <v>14</v>
      </c>
      <c r="H40" s="260">
        <v>1</v>
      </c>
      <c r="I40" s="261">
        <v>2</v>
      </c>
      <c r="J40" s="261">
        <v>3</v>
      </c>
      <c r="K40" s="260">
        <v>0</v>
      </c>
      <c r="L40" s="261">
        <v>0</v>
      </c>
      <c r="M40" s="261">
        <v>0</v>
      </c>
      <c r="N40" s="19">
        <f t="shared" si="1"/>
        <v>2</v>
      </c>
      <c r="O40" s="20">
        <f t="shared" si="2"/>
        <v>18</v>
      </c>
      <c r="P40" s="20">
        <f t="shared" si="0"/>
        <v>20</v>
      </c>
    </row>
    <row r="41" spans="1:16">
      <c r="A41" s="29" t="s">
        <v>293</v>
      </c>
      <c r="B41" s="260">
        <v>0</v>
      </c>
      <c r="C41" s="261">
        <v>0</v>
      </c>
      <c r="D41" s="261">
        <v>0</v>
      </c>
      <c r="E41" s="260">
        <v>0</v>
      </c>
      <c r="F41" s="261">
        <v>0</v>
      </c>
      <c r="G41" s="261">
        <v>0</v>
      </c>
      <c r="H41" s="260">
        <v>0</v>
      </c>
      <c r="I41" s="261">
        <v>0</v>
      </c>
      <c r="J41" s="261">
        <v>0</v>
      </c>
      <c r="K41" s="260">
        <v>3</v>
      </c>
      <c r="L41" s="261">
        <v>0</v>
      </c>
      <c r="M41" s="261">
        <v>3</v>
      </c>
      <c r="N41" s="19">
        <f t="shared" si="1"/>
        <v>3</v>
      </c>
      <c r="O41" s="20">
        <f t="shared" si="2"/>
        <v>0</v>
      </c>
      <c r="P41" s="20">
        <f t="shared" si="0"/>
        <v>3</v>
      </c>
    </row>
    <row r="42" spans="1:16">
      <c r="A42" s="29" t="s">
        <v>294</v>
      </c>
      <c r="B42" s="260">
        <v>0</v>
      </c>
      <c r="C42" s="261">
        <v>0</v>
      </c>
      <c r="D42" s="261">
        <v>0</v>
      </c>
      <c r="E42" s="260">
        <v>19</v>
      </c>
      <c r="F42" s="261">
        <v>0</v>
      </c>
      <c r="G42" s="261">
        <v>19</v>
      </c>
      <c r="H42" s="260">
        <v>0</v>
      </c>
      <c r="I42" s="261">
        <v>0</v>
      </c>
      <c r="J42" s="261">
        <v>0</v>
      </c>
      <c r="K42" s="260">
        <v>7</v>
      </c>
      <c r="L42" s="261">
        <v>0</v>
      </c>
      <c r="M42" s="261">
        <v>7</v>
      </c>
      <c r="N42" s="19">
        <f t="shared" si="1"/>
        <v>26</v>
      </c>
      <c r="O42" s="20">
        <f t="shared" si="2"/>
        <v>0</v>
      </c>
      <c r="P42" s="20">
        <f t="shared" si="0"/>
        <v>26</v>
      </c>
    </row>
    <row r="43" spans="1:16">
      <c r="A43" s="29" t="s">
        <v>513</v>
      </c>
      <c r="B43" s="260">
        <v>0</v>
      </c>
      <c r="C43" s="261">
        <v>0</v>
      </c>
      <c r="D43" s="261">
        <v>0</v>
      </c>
      <c r="E43" s="260">
        <v>2</v>
      </c>
      <c r="F43" s="261">
        <v>0</v>
      </c>
      <c r="G43" s="261">
        <v>2</v>
      </c>
      <c r="H43" s="260">
        <v>0</v>
      </c>
      <c r="I43" s="261">
        <v>0</v>
      </c>
      <c r="J43" s="261">
        <v>0</v>
      </c>
      <c r="K43" s="260">
        <v>0</v>
      </c>
      <c r="L43" s="261">
        <v>0</v>
      </c>
      <c r="M43" s="261">
        <v>0</v>
      </c>
      <c r="N43" s="19">
        <f t="shared" si="1"/>
        <v>2</v>
      </c>
      <c r="O43" s="20">
        <f t="shared" si="2"/>
        <v>0</v>
      </c>
      <c r="P43" s="20">
        <f t="shared" si="0"/>
        <v>2</v>
      </c>
    </row>
    <row r="44" spans="1:16">
      <c r="A44" s="29" t="s">
        <v>295</v>
      </c>
      <c r="B44" s="260">
        <v>5</v>
      </c>
      <c r="C44" s="261">
        <v>2</v>
      </c>
      <c r="D44" s="261">
        <v>7</v>
      </c>
      <c r="E44" s="260">
        <v>0</v>
      </c>
      <c r="F44" s="261">
        <v>0</v>
      </c>
      <c r="G44" s="261">
        <v>0</v>
      </c>
      <c r="H44" s="260">
        <v>0</v>
      </c>
      <c r="I44" s="261">
        <v>0</v>
      </c>
      <c r="J44" s="261">
        <v>0</v>
      </c>
      <c r="K44" s="260">
        <v>0</v>
      </c>
      <c r="L44" s="261">
        <v>0</v>
      </c>
      <c r="M44" s="261">
        <v>0</v>
      </c>
      <c r="N44" s="19">
        <f t="shared" si="1"/>
        <v>5</v>
      </c>
      <c r="O44" s="20">
        <f t="shared" si="2"/>
        <v>2</v>
      </c>
      <c r="P44" s="20">
        <f t="shared" si="0"/>
        <v>7</v>
      </c>
    </row>
    <row r="45" spans="1:16">
      <c r="A45" s="29" t="s">
        <v>296</v>
      </c>
      <c r="B45" s="260">
        <v>3</v>
      </c>
      <c r="C45" s="261">
        <v>0</v>
      </c>
      <c r="D45" s="261">
        <v>3</v>
      </c>
      <c r="E45" s="260">
        <v>53</v>
      </c>
      <c r="F45" s="261">
        <v>0</v>
      </c>
      <c r="G45" s="261">
        <v>53</v>
      </c>
      <c r="H45" s="260">
        <v>14</v>
      </c>
      <c r="I45" s="261">
        <v>1</v>
      </c>
      <c r="J45" s="261">
        <v>15</v>
      </c>
      <c r="K45" s="260">
        <v>0</v>
      </c>
      <c r="L45" s="261">
        <v>0</v>
      </c>
      <c r="M45" s="261">
        <v>0</v>
      </c>
      <c r="N45" s="19">
        <f t="shared" si="1"/>
        <v>70</v>
      </c>
      <c r="O45" s="20">
        <f t="shared" si="2"/>
        <v>1</v>
      </c>
      <c r="P45" s="20">
        <f t="shared" si="0"/>
        <v>71</v>
      </c>
    </row>
    <row r="46" spans="1:16">
      <c r="A46" s="29" t="s">
        <v>297</v>
      </c>
      <c r="B46" s="260">
        <v>2</v>
      </c>
      <c r="C46" s="261">
        <v>21</v>
      </c>
      <c r="D46" s="261">
        <v>23</v>
      </c>
      <c r="E46" s="260">
        <v>2</v>
      </c>
      <c r="F46" s="261">
        <v>12</v>
      </c>
      <c r="G46" s="261">
        <v>14</v>
      </c>
      <c r="H46" s="260">
        <v>0</v>
      </c>
      <c r="I46" s="261">
        <v>0</v>
      </c>
      <c r="J46" s="261">
        <v>0</v>
      </c>
      <c r="K46" s="260">
        <v>0</v>
      </c>
      <c r="L46" s="261">
        <v>0</v>
      </c>
      <c r="M46" s="261">
        <v>0</v>
      </c>
      <c r="N46" s="19">
        <f t="shared" si="1"/>
        <v>4</v>
      </c>
      <c r="O46" s="20">
        <f t="shared" si="2"/>
        <v>33</v>
      </c>
      <c r="P46" s="20">
        <f t="shared" si="0"/>
        <v>37</v>
      </c>
    </row>
    <row r="47" spans="1:16">
      <c r="A47" s="29" t="s">
        <v>298</v>
      </c>
      <c r="B47" s="260">
        <v>0</v>
      </c>
      <c r="C47" s="261">
        <v>0</v>
      </c>
      <c r="D47" s="261">
        <v>0</v>
      </c>
      <c r="E47" s="260">
        <v>5</v>
      </c>
      <c r="F47" s="261">
        <v>3</v>
      </c>
      <c r="G47" s="261">
        <v>8</v>
      </c>
      <c r="H47" s="260">
        <v>0</v>
      </c>
      <c r="I47" s="261">
        <v>0</v>
      </c>
      <c r="J47" s="261">
        <v>0</v>
      </c>
      <c r="K47" s="260">
        <v>0</v>
      </c>
      <c r="L47" s="261">
        <v>0</v>
      </c>
      <c r="M47" s="261">
        <v>0</v>
      </c>
      <c r="N47" s="19">
        <f t="shared" si="1"/>
        <v>5</v>
      </c>
      <c r="O47" s="20">
        <f t="shared" si="2"/>
        <v>3</v>
      </c>
      <c r="P47" s="20">
        <f t="shared" si="0"/>
        <v>8</v>
      </c>
    </row>
    <row r="48" spans="1:16">
      <c r="A48" s="29" t="s">
        <v>299</v>
      </c>
      <c r="B48" s="260">
        <v>0</v>
      </c>
      <c r="C48" s="261">
        <v>1</v>
      </c>
      <c r="D48" s="261">
        <v>1</v>
      </c>
      <c r="E48" s="260">
        <v>25</v>
      </c>
      <c r="F48" s="261">
        <v>1</v>
      </c>
      <c r="G48" s="261">
        <v>26</v>
      </c>
      <c r="H48" s="260">
        <v>2</v>
      </c>
      <c r="I48" s="261">
        <v>0</v>
      </c>
      <c r="J48" s="261">
        <v>2</v>
      </c>
      <c r="K48" s="260">
        <v>0</v>
      </c>
      <c r="L48" s="261">
        <v>0</v>
      </c>
      <c r="M48" s="261">
        <v>0</v>
      </c>
      <c r="N48" s="19">
        <f t="shared" si="1"/>
        <v>27</v>
      </c>
      <c r="O48" s="20">
        <f t="shared" si="2"/>
        <v>2</v>
      </c>
      <c r="P48" s="20">
        <f t="shared" si="0"/>
        <v>29</v>
      </c>
    </row>
    <row r="49" spans="1:16">
      <c r="A49" s="29" t="s">
        <v>300</v>
      </c>
      <c r="B49" s="260">
        <v>1</v>
      </c>
      <c r="C49" s="261">
        <v>2</v>
      </c>
      <c r="D49" s="261">
        <v>3</v>
      </c>
      <c r="E49" s="260">
        <v>0</v>
      </c>
      <c r="F49" s="261">
        <v>0</v>
      </c>
      <c r="G49" s="261">
        <v>0</v>
      </c>
      <c r="H49" s="260">
        <v>0</v>
      </c>
      <c r="I49" s="261">
        <v>0</v>
      </c>
      <c r="J49" s="261">
        <v>0</v>
      </c>
      <c r="K49" s="260">
        <v>0</v>
      </c>
      <c r="L49" s="261">
        <v>0</v>
      </c>
      <c r="M49" s="261">
        <v>0</v>
      </c>
      <c r="N49" s="19">
        <f t="shared" si="1"/>
        <v>1</v>
      </c>
      <c r="O49" s="20">
        <f t="shared" si="2"/>
        <v>2</v>
      </c>
      <c r="P49" s="20">
        <f t="shared" si="0"/>
        <v>3</v>
      </c>
    </row>
    <row r="50" spans="1:16">
      <c r="A50" s="29" t="s">
        <v>301</v>
      </c>
      <c r="B50" s="260">
        <v>0</v>
      </c>
      <c r="C50" s="261">
        <v>0</v>
      </c>
      <c r="D50" s="261">
        <v>0</v>
      </c>
      <c r="E50" s="260">
        <v>8</v>
      </c>
      <c r="F50" s="261">
        <v>1</v>
      </c>
      <c r="G50" s="261">
        <v>9</v>
      </c>
      <c r="H50" s="260">
        <v>0</v>
      </c>
      <c r="I50" s="261">
        <v>0</v>
      </c>
      <c r="J50" s="261">
        <v>0</v>
      </c>
      <c r="K50" s="260">
        <v>7</v>
      </c>
      <c r="L50" s="261">
        <v>0</v>
      </c>
      <c r="M50" s="261">
        <v>7</v>
      </c>
      <c r="N50" s="19">
        <f t="shared" si="1"/>
        <v>15</v>
      </c>
      <c r="O50" s="20">
        <f t="shared" si="2"/>
        <v>1</v>
      </c>
      <c r="P50" s="20">
        <f t="shared" si="0"/>
        <v>16</v>
      </c>
    </row>
    <row r="51" spans="1:16" s="21" customFormat="1">
      <c r="A51" s="22" t="s">
        <v>44</v>
      </c>
      <c r="B51" s="23">
        <f t="shared" ref="B51:P51" si="6">SUM(B12:B50)</f>
        <v>183</v>
      </c>
      <c r="C51" s="24">
        <f t="shared" si="6"/>
        <v>116</v>
      </c>
      <c r="D51" s="24">
        <f t="shared" si="6"/>
        <v>299</v>
      </c>
      <c r="E51" s="23">
        <f t="shared" si="6"/>
        <v>530</v>
      </c>
      <c r="F51" s="24">
        <f t="shared" si="6"/>
        <v>304</v>
      </c>
      <c r="G51" s="24">
        <f t="shared" si="6"/>
        <v>834</v>
      </c>
      <c r="H51" s="23">
        <f t="shared" si="6"/>
        <v>75</v>
      </c>
      <c r="I51" s="24">
        <f t="shared" si="6"/>
        <v>39</v>
      </c>
      <c r="J51" s="24">
        <f t="shared" si="6"/>
        <v>114</v>
      </c>
      <c r="K51" s="23">
        <f t="shared" si="6"/>
        <v>47</v>
      </c>
      <c r="L51" s="24">
        <f t="shared" si="6"/>
        <v>11</v>
      </c>
      <c r="M51" s="24">
        <f t="shared" si="6"/>
        <v>58</v>
      </c>
      <c r="N51" s="23">
        <f t="shared" si="6"/>
        <v>835</v>
      </c>
      <c r="O51" s="24">
        <f t="shared" si="6"/>
        <v>470</v>
      </c>
      <c r="P51" s="24">
        <f t="shared" si="6"/>
        <v>1305</v>
      </c>
    </row>
  </sheetData>
  <mergeCells count="2">
    <mergeCell ref="B9:D9"/>
    <mergeCell ref="B10:D10"/>
  </mergeCells>
  <phoneticPr fontId="4" type="noConversion"/>
  <printOptions horizontalCentered="1"/>
  <pageMargins left="0.39370078740157483" right="0.39370078740157483" top="0.39370078740157483" bottom="0.59055118110236227" header="0.11811023622047245" footer="0.31496062992125984"/>
  <pageSetup paperSize="9" scale="91" orientation="landscape" horizontalDpi="1200" verticalDpi="1200"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P70"/>
  <sheetViews>
    <sheetView zoomScaleNormal="100" workbookViewId="0"/>
  </sheetViews>
  <sheetFormatPr defaultColWidth="10.7109375" defaultRowHeight="11.4" customHeight="1"/>
  <cols>
    <col min="1" max="1" width="40.140625" style="74" customWidth="1"/>
    <col min="2" max="2" width="9.140625" style="59" customWidth="1"/>
    <col min="3" max="3" width="8.85546875" style="59" customWidth="1"/>
    <col min="4" max="16" width="8.85546875" style="60" customWidth="1"/>
    <col min="17" max="16384" width="10.7109375" style="60"/>
  </cols>
  <sheetData>
    <row r="1" spans="1:16" ht="11.4" customHeight="1">
      <c r="A1" s="154"/>
    </row>
    <row r="2" spans="1:16" ht="11.4" customHeight="1">
      <c r="A2" s="155" t="s">
        <v>41</v>
      </c>
      <c r="B2" s="61"/>
      <c r="C2" s="61"/>
      <c r="D2" s="62"/>
      <c r="E2" s="62"/>
      <c r="F2" s="62"/>
      <c r="G2" s="62"/>
      <c r="H2" s="62"/>
      <c r="I2" s="62"/>
      <c r="J2" s="62"/>
      <c r="K2" s="62"/>
      <c r="L2" s="62"/>
      <c r="M2" s="62"/>
      <c r="N2" s="62"/>
      <c r="O2" s="62"/>
      <c r="P2" s="62"/>
    </row>
    <row r="3" spans="1:16" s="139" customFormat="1" ht="11.4" customHeight="1">
      <c r="A3" s="156" t="s">
        <v>479</v>
      </c>
      <c r="B3" s="137"/>
      <c r="C3" s="137"/>
      <c r="D3" s="138"/>
      <c r="E3" s="138"/>
      <c r="F3" s="138"/>
      <c r="G3" s="138"/>
      <c r="H3" s="138"/>
      <c r="I3" s="138"/>
      <c r="J3" s="138"/>
      <c r="K3" s="138"/>
      <c r="L3" s="138"/>
      <c r="M3" s="138"/>
      <c r="N3" s="138"/>
      <c r="O3" s="138"/>
      <c r="P3" s="138"/>
    </row>
    <row r="4" spans="1:16" ht="7.35" customHeight="1">
      <c r="A4" s="157"/>
      <c r="B4" s="61"/>
      <c r="C4" s="61"/>
      <c r="D4" s="62"/>
      <c r="E4" s="62"/>
      <c r="F4" s="62"/>
      <c r="G4" s="62"/>
      <c r="H4" s="62"/>
      <c r="I4" s="62"/>
      <c r="J4" s="62"/>
      <c r="K4" s="62"/>
      <c r="L4" s="62"/>
      <c r="M4" s="62"/>
      <c r="N4" s="62"/>
      <c r="O4" s="62"/>
      <c r="P4" s="62"/>
    </row>
    <row r="5" spans="1:16" ht="11.4" customHeight="1">
      <c r="A5" s="337" t="s">
        <v>302</v>
      </c>
      <c r="B5" s="337"/>
      <c r="C5" s="337"/>
      <c r="D5" s="337"/>
      <c r="E5" s="337"/>
      <c r="F5" s="337"/>
      <c r="G5" s="337"/>
      <c r="H5" s="337"/>
      <c r="I5" s="337"/>
      <c r="J5" s="337"/>
      <c r="K5" s="337"/>
      <c r="L5" s="337"/>
      <c r="M5" s="337"/>
      <c r="N5" s="337"/>
      <c r="O5" s="337"/>
      <c r="P5" s="337"/>
    </row>
    <row r="6" spans="1:16" ht="7.35" customHeight="1">
      <c r="A6" s="155"/>
      <c r="B6" s="61"/>
      <c r="C6" s="61"/>
      <c r="D6" s="62"/>
      <c r="E6" s="62"/>
      <c r="F6" s="62"/>
      <c r="G6" s="62"/>
      <c r="H6" s="62"/>
      <c r="I6" s="62"/>
      <c r="J6" s="62"/>
      <c r="K6" s="62"/>
      <c r="L6" s="62"/>
      <c r="M6" s="62"/>
      <c r="N6" s="62"/>
      <c r="O6" s="62"/>
      <c r="P6" s="62"/>
    </row>
    <row r="7" spans="1:16" ht="11.4" customHeight="1">
      <c r="A7" s="155" t="s">
        <v>541</v>
      </c>
      <c r="B7" s="61"/>
      <c r="C7" s="61"/>
      <c r="D7" s="62"/>
      <c r="E7" s="62"/>
      <c r="F7" s="62"/>
      <c r="G7" s="62"/>
      <c r="H7" s="62"/>
      <c r="I7" s="62"/>
      <c r="J7" s="62"/>
      <c r="K7" s="62"/>
      <c r="L7" s="62"/>
      <c r="M7" s="62"/>
      <c r="N7" s="62"/>
      <c r="O7" s="62"/>
      <c r="P7" s="62"/>
    </row>
    <row r="8" spans="1:16" ht="11.4" customHeight="1" thickBot="1">
      <c r="A8" s="158"/>
      <c r="B8" s="61"/>
      <c r="C8" s="61"/>
      <c r="D8" s="62"/>
    </row>
    <row r="9" spans="1:16" ht="11.4" customHeight="1">
      <c r="A9" s="159"/>
      <c r="B9" s="338" t="s">
        <v>43</v>
      </c>
      <c r="C9" s="339"/>
      <c r="D9" s="340"/>
      <c r="E9" s="64"/>
      <c r="F9" s="63" t="s">
        <v>29</v>
      </c>
      <c r="G9" s="65"/>
      <c r="H9" s="64"/>
      <c r="I9" s="63" t="s">
        <v>30</v>
      </c>
      <c r="J9" s="65"/>
      <c r="K9" s="64"/>
      <c r="L9" s="63" t="s">
        <v>31</v>
      </c>
      <c r="M9" s="65"/>
      <c r="N9" s="64"/>
      <c r="O9" s="63" t="s">
        <v>44</v>
      </c>
      <c r="P9" s="66"/>
    </row>
    <row r="10" spans="1:16" ht="11.4" customHeight="1">
      <c r="B10" s="341" t="s">
        <v>45</v>
      </c>
      <c r="C10" s="342"/>
      <c r="D10" s="343"/>
      <c r="E10" s="67"/>
      <c r="F10" s="61"/>
      <c r="G10" s="62"/>
      <c r="H10" s="67"/>
      <c r="I10" s="61"/>
      <c r="J10" s="62"/>
      <c r="K10" s="67"/>
      <c r="L10" s="61"/>
      <c r="M10" s="62"/>
      <c r="N10" s="67"/>
      <c r="O10" s="61"/>
      <c r="P10" s="62"/>
    </row>
    <row r="11" spans="1:16" s="71" customFormat="1" ht="11.4" customHeight="1">
      <c r="A11" s="160" t="s">
        <v>46</v>
      </c>
      <c r="B11" s="68" t="s">
        <v>47</v>
      </c>
      <c r="C11" s="69" t="s">
        <v>48</v>
      </c>
      <c r="D11" s="70" t="s">
        <v>44</v>
      </c>
      <c r="E11" s="68" t="s">
        <v>47</v>
      </c>
      <c r="F11" s="69" t="s">
        <v>48</v>
      </c>
      <c r="G11" s="70" t="s">
        <v>44</v>
      </c>
      <c r="H11" s="68" t="s">
        <v>47</v>
      </c>
      <c r="I11" s="69" t="s">
        <v>48</v>
      </c>
      <c r="J11" s="70" t="s">
        <v>44</v>
      </c>
      <c r="K11" s="68" t="s">
        <v>47</v>
      </c>
      <c r="L11" s="69" t="s">
        <v>48</v>
      </c>
      <c r="M11" s="70" t="s">
        <v>44</v>
      </c>
      <c r="N11" s="68" t="s">
        <v>47</v>
      </c>
      <c r="O11" s="69" t="s">
        <v>48</v>
      </c>
      <c r="P11" s="70" t="s">
        <v>44</v>
      </c>
    </row>
    <row r="12" spans="1:16" ht="10.199999999999999">
      <c r="A12" s="74" t="s">
        <v>303</v>
      </c>
      <c r="B12" s="270">
        <v>0</v>
      </c>
      <c r="C12" s="271">
        <v>0</v>
      </c>
      <c r="D12" s="271">
        <v>0</v>
      </c>
      <c r="E12" s="270">
        <v>3</v>
      </c>
      <c r="F12" s="271">
        <v>0</v>
      </c>
      <c r="G12" s="271">
        <v>3</v>
      </c>
      <c r="H12" s="270">
        <v>0</v>
      </c>
      <c r="I12" s="271">
        <v>0</v>
      </c>
      <c r="J12" s="271">
        <v>0</v>
      </c>
      <c r="K12" s="270">
        <v>0</v>
      </c>
      <c r="L12" s="271">
        <v>0</v>
      </c>
      <c r="M12" s="271">
        <v>0</v>
      </c>
      <c r="N12" s="72">
        <f>B12+E12+H12+K12</f>
        <v>3</v>
      </c>
      <c r="O12" s="73">
        <f>C12+F12+I12+L12</f>
        <v>0</v>
      </c>
      <c r="P12" s="73">
        <f>SUM(N12:O12)</f>
        <v>3</v>
      </c>
    </row>
    <row r="13" spans="1:16" ht="10.199999999999999">
      <c r="A13" s="74" t="s">
        <v>305</v>
      </c>
      <c r="B13" s="270">
        <v>0</v>
      </c>
      <c r="C13" s="271">
        <v>0</v>
      </c>
      <c r="D13" s="271">
        <v>0</v>
      </c>
      <c r="E13" s="270">
        <v>13</v>
      </c>
      <c r="F13" s="271">
        <v>5</v>
      </c>
      <c r="G13" s="271">
        <v>18</v>
      </c>
      <c r="H13" s="270">
        <v>10</v>
      </c>
      <c r="I13" s="271">
        <v>0</v>
      </c>
      <c r="J13" s="271">
        <v>10</v>
      </c>
      <c r="K13" s="270">
        <v>2</v>
      </c>
      <c r="L13" s="271">
        <v>1</v>
      </c>
      <c r="M13" s="271">
        <v>3</v>
      </c>
      <c r="N13" s="72">
        <f t="shared" ref="N13:N39" si="0">B13+E13+H13+K13</f>
        <v>25</v>
      </c>
      <c r="O13" s="73">
        <f t="shared" ref="O13:O39" si="1">C13+F13+I13+L13</f>
        <v>6</v>
      </c>
      <c r="P13" s="73">
        <f>SUM(N13:O13)</f>
        <v>31</v>
      </c>
    </row>
    <row r="14" spans="1:16" ht="10.199999999999999">
      <c r="A14" s="74" t="s">
        <v>308</v>
      </c>
      <c r="B14" s="270">
        <v>0</v>
      </c>
      <c r="C14" s="271">
        <v>0</v>
      </c>
      <c r="D14" s="271">
        <v>0</v>
      </c>
      <c r="E14" s="270">
        <v>0</v>
      </c>
      <c r="F14" s="271">
        <v>0</v>
      </c>
      <c r="G14" s="271">
        <v>0</v>
      </c>
      <c r="H14" s="270">
        <v>0</v>
      </c>
      <c r="I14" s="271">
        <v>2</v>
      </c>
      <c r="J14" s="271">
        <v>2</v>
      </c>
      <c r="K14" s="270">
        <v>0</v>
      </c>
      <c r="L14" s="271">
        <v>0</v>
      </c>
      <c r="M14" s="271">
        <v>0</v>
      </c>
      <c r="N14" s="72">
        <f t="shared" si="0"/>
        <v>0</v>
      </c>
      <c r="O14" s="73">
        <f t="shared" si="1"/>
        <v>2</v>
      </c>
      <c r="P14" s="73">
        <f t="shared" ref="P14:P30" si="2">SUM(N14:O14)</f>
        <v>2</v>
      </c>
    </row>
    <row r="15" spans="1:16" ht="10.199999999999999">
      <c r="A15" s="74" t="s">
        <v>309</v>
      </c>
      <c r="B15" s="270">
        <v>3</v>
      </c>
      <c r="C15" s="271">
        <v>0</v>
      </c>
      <c r="D15" s="271">
        <v>3</v>
      </c>
      <c r="E15" s="270">
        <v>0</v>
      </c>
      <c r="F15" s="271">
        <v>0</v>
      </c>
      <c r="G15" s="271">
        <v>0</v>
      </c>
      <c r="H15" s="270">
        <v>0</v>
      </c>
      <c r="I15" s="271">
        <v>0</v>
      </c>
      <c r="J15" s="271">
        <v>0</v>
      </c>
      <c r="K15" s="270">
        <v>0</v>
      </c>
      <c r="L15" s="271">
        <v>0</v>
      </c>
      <c r="M15" s="271">
        <v>0</v>
      </c>
      <c r="N15" s="72">
        <f t="shared" si="0"/>
        <v>3</v>
      </c>
      <c r="O15" s="73">
        <f t="shared" si="1"/>
        <v>0</v>
      </c>
      <c r="P15" s="73">
        <f t="shared" si="2"/>
        <v>3</v>
      </c>
    </row>
    <row r="16" spans="1:16" ht="10.199999999999999">
      <c r="A16" s="74" t="s">
        <v>310</v>
      </c>
      <c r="B16" s="270">
        <v>0</v>
      </c>
      <c r="C16" s="271">
        <v>0</v>
      </c>
      <c r="D16" s="271">
        <v>0</v>
      </c>
      <c r="E16" s="270">
        <v>5</v>
      </c>
      <c r="F16" s="271">
        <v>0</v>
      </c>
      <c r="G16" s="271">
        <v>5</v>
      </c>
      <c r="H16" s="270">
        <v>0</v>
      </c>
      <c r="I16" s="271">
        <v>0</v>
      </c>
      <c r="J16" s="271">
        <v>0</v>
      </c>
      <c r="K16" s="270">
        <v>0</v>
      </c>
      <c r="L16" s="271">
        <v>0</v>
      </c>
      <c r="M16" s="271">
        <v>0</v>
      </c>
      <c r="N16" s="72">
        <f t="shared" si="0"/>
        <v>5</v>
      </c>
      <c r="O16" s="73">
        <f t="shared" si="1"/>
        <v>0</v>
      </c>
      <c r="P16" s="73">
        <f t="shared" si="2"/>
        <v>5</v>
      </c>
    </row>
    <row r="17" spans="1:16" ht="10.199999999999999">
      <c r="A17" s="74" t="s">
        <v>361</v>
      </c>
      <c r="B17" s="270">
        <v>0</v>
      </c>
      <c r="C17" s="271">
        <v>0</v>
      </c>
      <c r="D17" s="271">
        <v>0</v>
      </c>
      <c r="E17" s="270">
        <v>1</v>
      </c>
      <c r="F17" s="271">
        <v>0</v>
      </c>
      <c r="G17" s="271">
        <v>1</v>
      </c>
      <c r="H17" s="270">
        <v>0</v>
      </c>
      <c r="I17" s="271">
        <v>0</v>
      </c>
      <c r="J17" s="271">
        <v>0</v>
      </c>
      <c r="K17" s="270">
        <v>0</v>
      </c>
      <c r="L17" s="271">
        <v>0</v>
      </c>
      <c r="M17" s="271">
        <v>0</v>
      </c>
      <c r="N17" s="72">
        <f t="shared" si="0"/>
        <v>1</v>
      </c>
      <c r="O17" s="73">
        <f t="shared" si="1"/>
        <v>0</v>
      </c>
      <c r="P17" s="73">
        <f t="shared" si="2"/>
        <v>1</v>
      </c>
    </row>
    <row r="18" spans="1:16" ht="10.199999999999999">
      <c r="A18" s="74" t="s">
        <v>311</v>
      </c>
      <c r="B18" s="270">
        <v>2</v>
      </c>
      <c r="C18" s="271">
        <v>0</v>
      </c>
      <c r="D18" s="271">
        <v>2</v>
      </c>
      <c r="E18" s="270">
        <v>1</v>
      </c>
      <c r="F18" s="271">
        <v>0</v>
      </c>
      <c r="G18" s="271">
        <v>1</v>
      </c>
      <c r="H18" s="270">
        <v>0</v>
      </c>
      <c r="I18" s="271">
        <v>0</v>
      </c>
      <c r="J18" s="271">
        <v>0</v>
      </c>
      <c r="K18" s="270">
        <v>0</v>
      </c>
      <c r="L18" s="271">
        <v>0</v>
      </c>
      <c r="M18" s="271">
        <v>0</v>
      </c>
      <c r="N18" s="72">
        <f t="shared" si="0"/>
        <v>3</v>
      </c>
      <c r="O18" s="73">
        <f t="shared" si="1"/>
        <v>0</v>
      </c>
      <c r="P18" s="73">
        <f t="shared" si="2"/>
        <v>3</v>
      </c>
    </row>
    <row r="19" spans="1:16" ht="10.199999999999999">
      <c r="A19" s="74" t="s">
        <v>313</v>
      </c>
      <c r="B19" s="270">
        <v>0</v>
      </c>
      <c r="C19" s="271">
        <v>0</v>
      </c>
      <c r="D19" s="271">
        <v>0</v>
      </c>
      <c r="E19" s="270">
        <v>7</v>
      </c>
      <c r="F19" s="271">
        <v>3</v>
      </c>
      <c r="G19" s="271">
        <v>10</v>
      </c>
      <c r="H19" s="270">
        <v>0</v>
      </c>
      <c r="I19" s="271">
        <v>0</v>
      </c>
      <c r="J19" s="271">
        <v>0</v>
      </c>
      <c r="K19" s="270">
        <v>0</v>
      </c>
      <c r="L19" s="271">
        <v>0</v>
      </c>
      <c r="M19" s="271">
        <v>0</v>
      </c>
      <c r="N19" s="72">
        <f t="shared" si="0"/>
        <v>7</v>
      </c>
      <c r="O19" s="73">
        <f t="shared" si="1"/>
        <v>3</v>
      </c>
      <c r="P19" s="73">
        <f t="shared" si="2"/>
        <v>10</v>
      </c>
    </row>
    <row r="20" spans="1:16" ht="10.199999999999999">
      <c r="A20" s="74" t="s">
        <v>315</v>
      </c>
      <c r="B20" s="270">
        <v>0</v>
      </c>
      <c r="C20" s="271">
        <v>0</v>
      </c>
      <c r="D20" s="271">
        <v>0</v>
      </c>
      <c r="E20" s="270">
        <v>2</v>
      </c>
      <c r="F20" s="271">
        <v>0</v>
      </c>
      <c r="G20" s="271">
        <v>2</v>
      </c>
      <c r="H20" s="270">
        <v>0</v>
      </c>
      <c r="I20" s="271">
        <v>0</v>
      </c>
      <c r="J20" s="271">
        <v>0</v>
      </c>
      <c r="K20" s="270">
        <v>0</v>
      </c>
      <c r="L20" s="271">
        <v>0</v>
      </c>
      <c r="M20" s="271">
        <v>0</v>
      </c>
      <c r="N20" s="72">
        <f t="shared" si="0"/>
        <v>2</v>
      </c>
      <c r="O20" s="73">
        <f t="shared" si="1"/>
        <v>0</v>
      </c>
      <c r="P20" s="73">
        <f t="shared" si="2"/>
        <v>2</v>
      </c>
    </row>
    <row r="21" spans="1:16" ht="10.199999999999999">
      <c r="A21" s="74" t="s">
        <v>316</v>
      </c>
      <c r="B21" s="270">
        <v>0</v>
      </c>
      <c r="C21" s="271">
        <v>1</v>
      </c>
      <c r="D21" s="271">
        <v>1</v>
      </c>
      <c r="E21" s="270">
        <v>0</v>
      </c>
      <c r="F21" s="271">
        <v>0</v>
      </c>
      <c r="G21" s="271">
        <v>0</v>
      </c>
      <c r="H21" s="270">
        <v>0</v>
      </c>
      <c r="I21" s="271">
        <v>0</v>
      </c>
      <c r="J21" s="271">
        <v>0</v>
      </c>
      <c r="K21" s="270">
        <v>0</v>
      </c>
      <c r="L21" s="271">
        <v>0</v>
      </c>
      <c r="M21" s="271">
        <v>0</v>
      </c>
      <c r="N21" s="72">
        <f t="shared" si="0"/>
        <v>0</v>
      </c>
      <c r="O21" s="73">
        <f t="shared" si="1"/>
        <v>1</v>
      </c>
      <c r="P21" s="73">
        <f t="shared" si="2"/>
        <v>1</v>
      </c>
    </row>
    <row r="22" spans="1:16" ht="10.199999999999999">
      <c r="A22" s="74" t="s">
        <v>367</v>
      </c>
      <c r="B22" s="270">
        <v>0</v>
      </c>
      <c r="C22" s="271">
        <v>0</v>
      </c>
      <c r="D22" s="271">
        <v>0</v>
      </c>
      <c r="E22" s="270">
        <v>2</v>
      </c>
      <c r="F22" s="271">
        <v>0</v>
      </c>
      <c r="G22" s="271">
        <v>2</v>
      </c>
      <c r="H22" s="270">
        <v>0</v>
      </c>
      <c r="I22" s="271">
        <v>0</v>
      </c>
      <c r="J22" s="271">
        <v>0</v>
      </c>
      <c r="K22" s="270">
        <v>0</v>
      </c>
      <c r="L22" s="271">
        <v>0</v>
      </c>
      <c r="M22" s="271">
        <v>0</v>
      </c>
      <c r="N22" s="72">
        <f t="shared" si="0"/>
        <v>2</v>
      </c>
      <c r="O22" s="73">
        <f t="shared" si="1"/>
        <v>0</v>
      </c>
      <c r="P22" s="73">
        <f t="shared" si="2"/>
        <v>2</v>
      </c>
    </row>
    <row r="23" spans="1:16" ht="10.199999999999999">
      <c r="A23" s="74" t="s">
        <v>317</v>
      </c>
      <c r="B23" s="270">
        <v>0</v>
      </c>
      <c r="C23" s="271">
        <v>2</v>
      </c>
      <c r="D23" s="271">
        <v>2</v>
      </c>
      <c r="E23" s="270">
        <v>1</v>
      </c>
      <c r="F23" s="271">
        <v>1</v>
      </c>
      <c r="G23" s="271">
        <v>2</v>
      </c>
      <c r="H23" s="270">
        <v>1</v>
      </c>
      <c r="I23" s="271">
        <v>0</v>
      </c>
      <c r="J23" s="271">
        <v>1</v>
      </c>
      <c r="K23" s="270">
        <v>0</v>
      </c>
      <c r="L23" s="271">
        <v>0</v>
      </c>
      <c r="M23" s="271">
        <v>0</v>
      </c>
      <c r="N23" s="72">
        <f t="shared" si="0"/>
        <v>2</v>
      </c>
      <c r="O23" s="73">
        <f t="shared" si="1"/>
        <v>3</v>
      </c>
      <c r="P23" s="73">
        <f t="shared" si="2"/>
        <v>5</v>
      </c>
    </row>
    <row r="24" spans="1:16" ht="10.199999999999999">
      <c r="A24" s="74" t="s">
        <v>319</v>
      </c>
      <c r="B24" s="270">
        <v>0</v>
      </c>
      <c r="C24" s="271">
        <v>0</v>
      </c>
      <c r="D24" s="271">
        <v>0</v>
      </c>
      <c r="E24" s="270">
        <v>0</v>
      </c>
      <c r="F24" s="271">
        <v>3</v>
      </c>
      <c r="G24" s="271">
        <v>3</v>
      </c>
      <c r="H24" s="270">
        <v>0</v>
      </c>
      <c r="I24" s="271">
        <v>0</v>
      </c>
      <c r="J24" s="271">
        <v>0</v>
      </c>
      <c r="K24" s="270">
        <v>0</v>
      </c>
      <c r="L24" s="271">
        <v>0</v>
      </c>
      <c r="M24" s="271">
        <v>0</v>
      </c>
      <c r="N24" s="72">
        <f t="shared" si="0"/>
        <v>0</v>
      </c>
      <c r="O24" s="73">
        <f t="shared" si="1"/>
        <v>3</v>
      </c>
      <c r="P24" s="73">
        <f t="shared" si="2"/>
        <v>3</v>
      </c>
    </row>
    <row r="25" spans="1:16" ht="10.199999999999999">
      <c r="A25" s="74" t="s">
        <v>372</v>
      </c>
      <c r="B25" s="270">
        <v>0</v>
      </c>
      <c r="C25" s="271">
        <v>0</v>
      </c>
      <c r="D25" s="271">
        <v>0</v>
      </c>
      <c r="E25" s="270">
        <v>2</v>
      </c>
      <c r="F25" s="271">
        <v>0</v>
      </c>
      <c r="G25" s="271">
        <v>2</v>
      </c>
      <c r="H25" s="270">
        <v>0</v>
      </c>
      <c r="I25" s="271">
        <v>0</v>
      </c>
      <c r="J25" s="271">
        <v>0</v>
      </c>
      <c r="K25" s="270">
        <v>0</v>
      </c>
      <c r="L25" s="271">
        <v>0</v>
      </c>
      <c r="M25" s="271">
        <v>0</v>
      </c>
      <c r="N25" s="72">
        <f t="shared" si="0"/>
        <v>2</v>
      </c>
      <c r="O25" s="73">
        <f t="shared" si="1"/>
        <v>0</v>
      </c>
      <c r="P25" s="73">
        <f t="shared" si="2"/>
        <v>2</v>
      </c>
    </row>
    <row r="26" spans="1:16" ht="10.199999999999999">
      <c r="A26" s="74" t="s">
        <v>322</v>
      </c>
      <c r="B26" s="270">
        <v>0</v>
      </c>
      <c r="C26" s="271">
        <v>0</v>
      </c>
      <c r="D26" s="271">
        <v>0</v>
      </c>
      <c r="E26" s="270">
        <v>2</v>
      </c>
      <c r="F26" s="271">
        <v>0</v>
      </c>
      <c r="G26" s="271">
        <v>2</v>
      </c>
      <c r="H26" s="270">
        <v>0</v>
      </c>
      <c r="I26" s="271">
        <v>0</v>
      </c>
      <c r="J26" s="271">
        <v>0</v>
      </c>
      <c r="K26" s="270">
        <v>0</v>
      </c>
      <c r="L26" s="271">
        <v>0</v>
      </c>
      <c r="M26" s="271">
        <v>0</v>
      </c>
      <c r="N26" s="72">
        <f t="shared" si="0"/>
        <v>2</v>
      </c>
      <c r="O26" s="73">
        <f t="shared" si="1"/>
        <v>0</v>
      </c>
      <c r="P26" s="73">
        <f t="shared" si="2"/>
        <v>2</v>
      </c>
    </row>
    <row r="27" spans="1:16" ht="10.199999999999999">
      <c r="A27" s="74" t="s">
        <v>324</v>
      </c>
      <c r="B27" s="270">
        <v>0</v>
      </c>
      <c r="C27" s="271">
        <v>2</v>
      </c>
      <c r="D27" s="271">
        <v>2</v>
      </c>
      <c r="E27" s="270">
        <v>0</v>
      </c>
      <c r="F27" s="271">
        <v>0</v>
      </c>
      <c r="G27" s="271">
        <v>0</v>
      </c>
      <c r="H27" s="270">
        <v>0</v>
      </c>
      <c r="I27" s="271">
        <v>0</v>
      </c>
      <c r="J27" s="271">
        <v>0</v>
      </c>
      <c r="K27" s="270">
        <v>0</v>
      </c>
      <c r="L27" s="271">
        <v>0</v>
      </c>
      <c r="M27" s="271">
        <v>0</v>
      </c>
      <c r="N27" s="72">
        <f t="shared" si="0"/>
        <v>0</v>
      </c>
      <c r="O27" s="73">
        <f t="shared" si="1"/>
        <v>2</v>
      </c>
      <c r="P27" s="73">
        <f t="shared" si="2"/>
        <v>2</v>
      </c>
    </row>
    <row r="28" spans="1:16" ht="10.199999999999999">
      <c r="A28" s="74" t="s">
        <v>326</v>
      </c>
      <c r="B28" s="270">
        <v>0</v>
      </c>
      <c r="C28" s="271">
        <v>0</v>
      </c>
      <c r="D28" s="271">
        <v>0</v>
      </c>
      <c r="E28" s="270">
        <v>1</v>
      </c>
      <c r="F28" s="271">
        <v>9</v>
      </c>
      <c r="G28" s="271">
        <v>10</v>
      </c>
      <c r="H28" s="270">
        <v>0</v>
      </c>
      <c r="I28" s="271">
        <v>0</v>
      </c>
      <c r="J28" s="271">
        <v>0</v>
      </c>
      <c r="K28" s="270">
        <v>0</v>
      </c>
      <c r="L28" s="271">
        <v>1</v>
      </c>
      <c r="M28" s="271">
        <v>1</v>
      </c>
      <c r="N28" s="72">
        <f t="shared" si="0"/>
        <v>1</v>
      </c>
      <c r="O28" s="73">
        <f t="shared" si="1"/>
        <v>10</v>
      </c>
      <c r="P28" s="73">
        <f t="shared" si="2"/>
        <v>11</v>
      </c>
    </row>
    <row r="29" spans="1:16" ht="10.199999999999999">
      <c r="A29" s="74" t="s">
        <v>327</v>
      </c>
      <c r="B29" s="270">
        <v>1</v>
      </c>
      <c r="C29" s="271">
        <v>5</v>
      </c>
      <c r="D29" s="271">
        <v>6</v>
      </c>
      <c r="E29" s="270">
        <v>1</v>
      </c>
      <c r="F29" s="271">
        <v>22</v>
      </c>
      <c r="G29" s="271">
        <v>23</v>
      </c>
      <c r="H29" s="270">
        <v>0</v>
      </c>
      <c r="I29" s="271">
        <v>0</v>
      </c>
      <c r="J29" s="271">
        <v>0</v>
      </c>
      <c r="K29" s="270">
        <v>0</v>
      </c>
      <c r="L29" s="271">
        <v>3</v>
      </c>
      <c r="M29" s="271">
        <v>3</v>
      </c>
      <c r="N29" s="72">
        <f t="shared" si="0"/>
        <v>2</v>
      </c>
      <c r="O29" s="73">
        <f t="shared" si="1"/>
        <v>30</v>
      </c>
      <c r="P29" s="73">
        <f t="shared" si="2"/>
        <v>32</v>
      </c>
    </row>
    <row r="30" spans="1:16" ht="10.199999999999999">
      <c r="A30" s="74" t="s">
        <v>328</v>
      </c>
      <c r="B30" s="270">
        <v>0</v>
      </c>
      <c r="C30" s="271">
        <v>0</v>
      </c>
      <c r="D30" s="271">
        <v>0</v>
      </c>
      <c r="E30" s="270">
        <v>4</v>
      </c>
      <c r="F30" s="271">
        <v>0</v>
      </c>
      <c r="G30" s="271">
        <v>4</v>
      </c>
      <c r="H30" s="270">
        <v>0</v>
      </c>
      <c r="I30" s="271">
        <v>0</v>
      </c>
      <c r="J30" s="271">
        <v>0</v>
      </c>
      <c r="K30" s="270">
        <v>0</v>
      </c>
      <c r="L30" s="271">
        <v>0</v>
      </c>
      <c r="M30" s="271">
        <v>0</v>
      </c>
      <c r="N30" s="72">
        <f t="shared" si="0"/>
        <v>4</v>
      </c>
      <c r="O30" s="73">
        <f t="shared" si="1"/>
        <v>0</v>
      </c>
      <c r="P30" s="73">
        <f t="shared" si="2"/>
        <v>4</v>
      </c>
    </row>
    <row r="31" spans="1:16" ht="10.199999999999999">
      <c r="A31" s="74" t="s">
        <v>376</v>
      </c>
      <c r="B31" s="270">
        <v>0</v>
      </c>
      <c r="C31" s="271">
        <v>0</v>
      </c>
      <c r="D31" s="271">
        <v>0</v>
      </c>
      <c r="E31" s="270">
        <v>1</v>
      </c>
      <c r="F31" s="271">
        <v>0</v>
      </c>
      <c r="G31" s="271">
        <v>1</v>
      </c>
      <c r="H31" s="270">
        <v>0</v>
      </c>
      <c r="I31" s="271">
        <v>0</v>
      </c>
      <c r="J31" s="271">
        <v>0</v>
      </c>
      <c r="K31" s="270">
        <v>0</v>
      </c>
      <c r="L31" s="271">
        <v>0</v>
      </c>
      <c r="M31" s="271">
        <v>0</v>
      </c>
      <c r="N31" s="72">
        <f t="shared" si="0"/>
        <v>1</v>
      </c>
      <c r="O31" s="73">
        <f t="shared" si="1"/>
        <v>0</v>
      </c>
      <c r="P31" s="73">
        <f t="shared" ref="P31:P39" si="3">SUM(N31:O31)</f>
        <v>1</v>
      </c>
    </row>
    <row r="32" spans="1:16" ht="10.199999999999999">
      <c r="A32" s="74" t="s">
        <v>329</v>
      </c>
      <c r="B32" s="270">
        <v>0</v>
      </c>
      <c r="C32" s="271">
        <v>0</v>
      </c>
      <c r="D32" s="271">
        <v>0</v>
      </c>
      <c r="E32" s="270">
        <v>2</v>
      </c>
      <c r="F32" s="271">
        <v>1</v>
      </c>
      <c r="G32" s="271">
        <v>3</v>
      </c>
      <c r="H32" s="270">
        <v>0</v>
      </c>
      <c r="I32" s="271">
        <v>0</v>
      </c>
      <c r="J32" s="271">
        <v>0</v>
      </c>
      <c r="K32" s="270">
        <v>0</v>
      </c>
      <c r="L32" s="271">
        <v>0</v>
      </c>
      <c r="M32" s="271">
        <v>0</v>
      </c>
      <c r="N32" s="72">
        <f t="shared" si="0"/>
        <v>2</v>
      </c>
      <c r="O32" s="73">
        <f t="shared" si="1"/>
        <v>1</v>
      </c>
      <c r="P32" s="73">
        <f t="shared" si="3"/>
        <v>3</v>
      </c>
    </row>
    <row r="33" spans="1:16" ht="10.199999999999999">
      <c r="A33" s="74" t="s">
        <v>330</v>
      </c>
      <c r="B33" s="270">
        <v>0</v>
      </c>
      <c r="C33" s="271">
        <v>0</v>
      </c>
      <c r="D33" s="271">
        <v>0</v>
      </c>
      <c r="E33" s="270">
        <v>1</v>
      </c>
      <c r="F33" s="271">
        <v>0</v>
      </c>
      <c r="G33" s="271">
        <v>1</v>
      </c>
      <c r="H33" s="270">
        <v>0</v>
      </c>
      <c r="I33" s="271">
        <v>0</v>
      </c>
      <c r="J33" s="271">
        <v>0</v>
      </c>
      <c r="K33" s="270">
        <v>0</v>
      </c>
      <c r="L33" s="271">
        <v>0</v>
      </c>
      <c r="M33" s="271">
        <v>0</v>
      </c>
      <c r="N33" s="72">
        <f t="shared" si="0"/>
        <v>1</v>
      </c>
      <c r="O33" s="73">
        <f t="shared" si="1"/>
        <v>0</v>
      </c>
      <c r="P33" s="73">
        <f t="shared" si="3"/>
        <v>1</v>
      </c>
    </row>
    <row r="34" spans="1:16" ht="10.199999999999999">
      <c r="A34" s="74" t="s">
        <v>331</v>
      </c>
      <c r="B34" s="270">
        <v>0</v>
      </c>
      <c r="C34" s="271">
        <v>0</v>
      </c>
      <c r="D34" s="271">
        <v>0</v>
      </c>
      <c r="E34" s="270">
        <v>0</v>
      </c>
      <c r="F34" s="271">
        <v>2</v>
      </c>
      <c r="G34" s="271">
        <v>2</v>
      </c>
      <c r="H34" s="270">
        <v>1</v>
      </c>
      <c r="I34" s="271">
        <v>1</v>
      </c>
      <c r="J34" s="271">
        <v>2</v>
      </c>
      <c r="K34" s="270">
        <v>0</v>
      </c>
      <c r="L34" s="271">
        <v>0</v>
      </c>
      <c r="M34" s="271">
        <v>0</v>
      </c>
      <c r="N34" s="72">
        <f t="shared" si="0"/>
        <v>1</v>
      </c>
      <c r="O34" s="73">
        <f t="shared" si="1"/>
        <v>3</v>
      </c>
      <c r="P34" s="73">
        <f t="shared" si="3"/>
        <v>4</v>
      </c>
    </row>
    <row r="35" spans="1:16" ht="20.399999999999999">
      <c r="A35" s="74" t="s">
        <v>332</v>
      </c>
      <c r="B35" s="270">
        <v>0</v>
      </c>
      <c r="C35" s="271">
        <v>1</v>
      </c>
      <c r="D35" s="271">
        <v>1</v>
      </c>
      <c r="E35" s="270">
        <v>0</v>
      </c>
      <c r="F35" s="271">
        <v>0</v>
      </c>
      <c r="G35" s="271">
        <v>0</v>
      </c>
      <c r="H35" s="270">
        <v>0</v>
      </c>
      <c r="I35" s="271">
        <v>0</v>
      </c>
      <c r="J35" s="271">
        <v>0</v>
      </c>
      <c r="K35" s="270">
        <v>0</v>
      </c>
      <c r="L35" s="271">
        <v>0</v>
      </c>
      <c r="M35" s="271">
        <v>0</v>
      </c>
      <c r="N35" s="72">
        <f t="shared" si="0"/>
        <v>0</v>
      </c>
      <c r="O35" s="73">
        <f t="shared" si="1"/>
        <v>1</v>
      </c>
      <c r="P35" s="73">
        <f t="shared" si="3"/>
        <v>1</v>
      </c>
    </row>
    <row r="36" spans="1:16" ht="10.199999999999999">
      <c r="A36" s="74" t="s">
        <v>333</v>
      </c>
      <c r="B36" s="270">
        <v>0</v>
      </c>
      <c r="C36" s="271">
        <v>0</v>
      </c>
      <c r="D36" s="271">
        <v>0</v>
      </c>
      <c r="E36" s="270">
        <v>0</v>
      </c>
      <c r="F36" s="271">
        <v>1</v>
      </c>
      <c r="G36" s="271">
        <v>1</v>
      </c>
      <c r="H36" s="270">
        <v>0</v>
      </c>
      <c r="I36" s="271">
        <v>0</v>
      </c>
      <c r="J36" s="271">
        <v>0</v>
      </c>
      <c r="K36" s="270">
        <v>0</v>
      </c>
      <c r="L36" s="271">
        <v>0</v>
      </c>
      <c r="M36" s="271">
        <v>0</v>
      </c>
      <c r="N36" s="72">
        <f t="shared" si="0"/>
        <v>0</v>
      </c>
      <c r="O36" s="73">
        <f t="shared" si="1"/>
        <v>1</v>
      </c>
      <c r="P36" s="73">
        <f t="shared" si="3"/>
        <v>1</v>
      </c>
    </row>
    <row r="37" spans="1:16" ht="10.199999999999999">
      <c r="A37" s="74" t="s">
        <v>334</v>
      </c>
      <c r="B37" s="270">
        <v>0</v>
      </c>
      <c r="C37" s="271">
        <v>0</v>
      </c>
      <c r="D37" s="271">
        <v>0</v>
      </c>
      <c r="E37" s="270">
        <v>1</v>
      </c>
      <c r="F37" s="271">
        <v>0</v>
      </c>
      <c r="G37" s="271">
        <v>1</v>
      </c>
      <c r="H37" s="270">
        <v>0</v>
      </c>
      <c r="I37" s="271">
        <v>0</v>
      </c>
      <c r="J37" s="271">
        <v>0</v>
      </c>
      <c r="K37" s="270">
        <v>0</v>
      </c>
      <c r="L37" s="271">
        <v>0</v>
      </c>
      <c r="M37" s="271">
        <v>0</v>
      </c>
      <c r="N37" s="72">
        <f t="shared" si="0"/>
        <v>1</v>
      </c>
      <c r="O37" s="73">
        <f t="shared" si="1"/>
        <v>0</v>
      </c>
      <c r="P37" s="73">
        <f t="shared" si="3"/>
        <v>1</v>
      </c>
    </row>
    <row r="38" spans="1:16" ht="10.199999999999999">
      <c r="A38" s="74" t="s">
        <v>335</v>
      </c>
      <c r="B38" s="270">
        <v>0</v>
      </c>
      <c r="C38" s="271">
        <v>0</v>
      </c>
      <c r="D38" s="271">
        <v>0</v>
      </c>
      <c r="E38" s="270">
        <v>0</v>
      </c>
      <c r="F38" s="271">
        <v>0</v>
      </c>
      <c r="G38" s="271">
        <v>0</v>
      </c>
      <c r="H38" s="270">
        <v>0</v>
      </c>
      <c r="I38" s="271">
        <v>1</v>
      </c>
      <c r="J38" s="271">
        <v>1</v>
      </c>
      <c r="K38" s="270">
        <v>0</v>
      </c>
      <c r="L38" s="271">
        <v>0</v>
      </c>
      <c r="M38" s="271">
        <v>0</v>
      </c>
      <c r="N38" s="72">
        <f t="shared" si="0"/>
        <v>0</v>
      </c>
      <c r="O38" s="73">
        <f t="shared" si="1"/>
        <v>1</v>
      </c>
      <c r="P38" s="73">
        <f t="shared" si="3"/>
        <v>1</v>
      </c>
    </row>
    <row r="39" spans="1:16" ht="10.199999999999999">
      <c r="A39" s="74" t="s">
        <v>336</v>
      </c>
      <c r="B39" s="270">
        <v>1</v>
      </c>
      <c r="C39" s="271">
        <v>0</v>
      </c>
      <c r="D39" s="271">
        <v>1</v>
      </c>
      <c r="E39" s="270">
        <v>0</v>
      </c>
      <c r="F39" s="271">
        <v>0</v>
      </c>
      <c r="G39" s="271">
        <v>0</v>
      </c>
      <c r="H39" s="270">
        <v>0</v>
      </c>
      <c r="I39" s="271">
        <v>0</v>
      </c>
      <c r="J39" s="271">
        <v>0</v>
      </c>
      <c r="K39" s="270">
        <v>0</v>
      </c>
      <c r="L39" s="271">
        <v>0</v>
      </c>
      <c r="M39" s="271">
        <v>0</v>
      </c>
      <c r="N39" s="72">
        <f t="shared" si="0"/>
        <v>1</v>
      </c>
      <c r="O39" s="73">
        <f t="shared" si="1"/>
        <v>0</v>
      </c>
      <c r="P39" s="73">
        <f t="shared" si="3"/>
        <v>1</v>
      </c>
    </row>
    <row r="40" spans="1:16" ht="10.199999999999999">
      <c r="A40" s="74" t="s">
        <v>337</v>
      </c>
      <c r="B40" s="270">
        <v>0</v>
      </c>
      <c r="C40" s="271">
        <v>0</v>
      </c>
      <c r="D40" s="271">
        <v>0</v>
      </c>
      <c r="E40" s="270">
        <v>5</v>
      </c>
      <c r="F40" s="271">
        <v>3</v>
      </c>
      <c r="G40" s="271">
        <v>8</v>
      </c>
      <c r="H40" s="270">
        <v>0</v>
      </c>
      <c r="I40" s="271">
        <v>0</v>
      </c>
      <c r="J40" s="271">
        <v>0</v>
      </c>
      <c r="K40" s="270">
        <v>0</v>
      </c>
      <c r="L40" s="271">
        <v>0</v>
      </c>
      <c r="M40" s="271">
        <v>0</v>
      </c>
      <c r="N40" s="72">
        <f t="shared" ref="N40:O41" si="4">B40+E40+H40+K40</f>
        <v>5</v>
      </c>
      <c r="O40" s="73">
        <f t="shared" si="4"/>
        <v>3</v>
      </c>
      <c r="P40" s="73">
        <f>SUM(N40:O40)</f>
        <v>8</v>
      </c>
    </row>
    <row r="41" spans="1:16" ht="10.199999999999999">
      <c r="A41" s="74" t="s">
        <v>395</v>
      </c>
      <c r="B41" s="270">
        <v>0</v>
      </c>
      <c r="C41" s="271">
        <v>0</v>
      </c>
      <c r="D41" s="271">
        <v>0</v>
      </c>
      <c r="E41" s="270">
        <v>3</v>
      </c>
      <c r="F41" s="271">
        <v>3</v>
      </c>
      <c r="G41" s="271">
        <v>6</v>
      </c>
      <c r="H41" s="270">
        <v>1</v>
      </c>
      <c r="I41" s="271">
        <v>0</v>
      </c>
      <c r="J41" s="271">
        <v>1</v>
      </c>
      <c r="K41" s="270">
        <v>0</v>
      </c>
      <c r="L41" s="271">
        <v>0</v>
      </c>
      <c r="M41" s="271">
        <v>0</v>
      </c>
      <c r="N41" s="72">
        <f t="shared" si="4"/>
        <v>4</v>
      </c>
      <c r="O41" s="73">
        <f t="shared" si="4"/>
        <v>3</v>
      </c>
      <c r="P41" s="73">
        <f>SUM(N41:O41)</f>
        <v>7</v>
      </c>
    </row>
    <row r="42" spans="1:16" ht="10.199999999999999">
      <c r="A42" s="74" t="s">
        <v>340</v>
      </c>
      <c r="B42" s="270">
        <v>1</v>
      </c>
      <c r="C42" s="271">
        <v>1</v>
      </c>
      <c r="D42" s="271">
        <v>2</v>
      </c>
      <c r="E42" s="270">
        <v>15</v>
      </c>
      <c r="F42" s="271">
        <v>2</v>
      </c>
      <c r="G42" s="271">
        <v>17</v>
      </c>
      <c r="H42" s="270">
        <v>0</v>
      </c>
      <c r="I42" s="271">
        <v>0</v>
      </c>
      <c r="J42" s="271">
        <v>0</v>
      </c>
      <c r="K42" s="270">
        <v>0</v>
      </c>
      <c r="L42" s="271">
        <v>0</v>
      </c>
      <c r="M42" s="271">
        <v>0</v>
      </c>
      <c r="N42" s="72">
        <f t="shared" ref="N42:N49" si="5">B42+E42+H42+K42</f>
        <v>16</v>
      </c>
      <c r="O42" s="73">
        <f t="shared" ref="O42:O49" si="6">C42+F42+I42+L42</f>
        <v>3</v>
      </c>
      <c r="P42" s="73">
        <f t="shared" ref="P42:P49" si="7">SUM(N42:O42)</f>
        <v>19</v>
      </c>
    </row>
    <row r="43" spans="1:16" ht="10.199999999999999">
      <c r="A43" s="74" t="s">
        <v>341</v>
      </c>
      <c r="B43" s="270">
        <v>0</v>
      </c>
      <c r="C43" s="271">
        <v>1</v>
      </c>
      <c r="D43" s="271">
        <v>1</v>
      </c>
      <c r="E43" s="270">
        <v>2</v>
      </c>
      <c r="F43" s="271">
        <v>4</v>
      </c>
      <c r="G43" s="271">
        <v>6</v>
      </c>
      <c r="H43" s="270">
        <v>0</v>
      </c>
      <c r="I43" s="271">
        <v>0</v>
      </c>
      <c r="J43" s="271">
        <v>0</v>
      </c>
      <c r="K43" s="270">
        <v>0</v>
      </c>
      <c r="L43" s="271">
        <v>0</v>
      </c>
      <c r="M43" s="271">
        <v>0</v>
      </c>
      <c r="N43" s="72">
        <f t="shared" si="5"/>
        <v>2</v>
      </c>
      <c r="O43" s="73">
        <f t="shared" si="6"/>
        <v>5</v>
      </c>
      <c r="P43" s="73">
        <f t="shared" si="7"/>
        <v>7</v>
      </c>
    </row>
    <row r="44" spans="1:16" ht="10.199999999999999">
      <c r="A44" s="74" t="s">
        <v>343</v>
      </c>
      <c r="B44" s="270">
        <v>0</v>
      </c>
      <c r="C44" s="271">
        <v>0</v>
      </c>
      <c r="D44" s="271">
        <v>0</v>
      </c>
      <c r="E44" s="270">
        <v>2</v>
      </c>
      <c r="F44" s="271">
        <v>0</v>
      </c>
      <c r="G44" s="271">
        <v>2</v>
      </c>
      <c r="H44" s="270">
        <v>0</v>
      </c>
      <c r="I44" s="271">
        <v>0</v>
      </c>
      <c r="J44" s="271">
        <v>0</v>
      </c>
      <c r="K44" s="270">
        <v>0</v>
      </c>
      <c r="L44" s="271">
        <v>0</v>
      </c>
      <c r="M44" s="271">
        <v>0</v>
      </c>
      <c r="N44" s="72">
        <f t="shared" si="5"/>
        <v>2</v>
      </c>
      <c r="O44" s="73">
        <f t="shared" si="6"/>
        <v>0</v>
      </c>
      <c r="P44" s="73">
        <f t="shared" si="7"/>
        <v>2</v>
      </c>
    </row>
    <row r="45" spans="1:16" ht="10.199999999999999">
      <c r="A45" s="74" t="s">
        <v>344</v>
      </c>
      <c r="B45" s="270">
        <v>0</v>
      </c>
      <c r="C45" s="271">
        <v>0</v>
      </c>
      <c r="D45" s="271">
        <v>0</v>
      </c>
      <c r="E45" s="270">
        <v>1</v>
      </c>
      <c r="F45" s="271">
        <v>0</v>
      </c>
      <c r="G45" s="271">
        <v>1</v>
      </c>
      <c r="H45" s="270">
        <v>1</v>
      </c>
      <c r="I45" s="271">
        <v>0</v>
      </c>
      <c r="J45" s="271">
        <v>1</v>
      </c>
      <c r="K45" s="270">
        <v>0</v>
      </c>
      <c r="L45" s="271">
        <v>0</v>
      </c>
      <c r="M45" s="271">
        <v>0</v>
      </c>
      <c r="N45" s="72">
        <f t="shared" si="5"/>
        <v>2</v>
      </c>
      <c r="O45" s="73">
        <f t="shared" si="6"/>
        <v>0</v>
      </c>
      <c r="P45" s="73">
        <f t="shared" si="7"/>
        <v>2</v>
      </c>
    </row>
    <row r="46" spans="1:16" ht="10.199999999999999">
      <c r="A46" s="74" t="s">
        <v>345</v>
      </c>
      <c r="B46" s="270">
        <v>0</v>
      </c>
      <c r="C46" s="271">
        <v>0</v>
      </c>
      <c r="D46" s="271">
        <v>0</v>
      </c>
      <c r="E46" s="270">
        <v>0</v>
      </c>
      <c r="F46" s="271">
        <v>1</v>
      </c>
      <c r="G46" s="271">
        <v>1</v>
      </c>
      <c r="H46" s="270">
        <v>0</v>
      </c>
      <c r="I46" s="271">
        <v>0</v>
      </c>
      <c r="J46" s="271">
        <v>0</v>
      </c>
      <c r="K46" s="270">
        <v>0</v>
      </c>
      <c r="L46" s="271">
        <v>0</v>
      </c>
      <c r="M46" s="271">
        <v>0</v>
      </c>
      <c r="N46" s="72">
        <f t="shared" si="5"/>
        <v>0</v>
      </c>
      <c r="O46" s="73">
        <f t="shared" si="6"/>
        <v>1</v>
      </c>
      <c r="P46" s="73">
        <f t="shared" si="7"/>
        <v>1</v>
      </c>
    </row>
    <row r="47" spans="1:16" ht="10.199999999999999">
      <c r="A47" s="74" t="s">
        <v>346</v>
      </c>
      <c r="B47" s="270">
        <v>0</v>
      </c>
      <c r="C47" s="271">
        <v>1</v>
      </c>
      <c r="D47" s="271">
        <v>1</v>
      </c>
      <c r="E47" s="270">
        <v>0</v>
      </c>
      <c r="F47" s="271">
        <v>2</v>
      </c>
      <c r="G47" s="271">
        <v>2</v>
      </c>
      <c r="H47" s="270">
        <v>0</v>
      </c>
      <c r="I47" s="271">
        <v>0</v>
      </c>
      <c r="J47" s="271">
        <v>0</v>
      </c>
      <c r="K47" s="270">
        <v>0</v>
      </c>
      <c r="L47" s="271">
        <v>0</v>
      </c>
      <c r="M47" s="271">
        <v>0</v>
      </c>
      <c r="N47" s="72">
        <f t="shared" si="5"/>
        <v>0</v>
      </c>
      <c r="O47" s="73">
        <f t="shared" si="6"/>
        <v>3</v>
      </c>
      <c r="P47" s="73">
        <f t="shared" si="7"/>
        <v>3</v>
      </c>
    </row>
    <row r="48" spans="1:16" ht="10.199999999999999">
      <c r="A48" s="74" t="s">
        <v>404</v>
      </c>
      <c r="B48" s="270">
        <v>1</v>
      </c>
      <c r="C48" s="271">
        <v>0</v>
      </c>
      <c r="D48" s="271">
        <v>1</v>
      </c>
      <c r="E48" s="270">
        <v>0</v>
      </c>
      <c r="F48" s="271">
        <v>0</v>
      </c>
      <c r="G48" s="271">
        <v>0</v>
      </c>
      <c r="H48" s="270">
        <v>0</v>
      </c>
      <c r="I48" s="271">
        <v>0</v>
      </c>
      <c r="J48" s="271">
        <v>0</v>
      </c>
      <c r="K48" s="270">
        <v>0</v>
      </c>
      <c r="L48" s="271">
        <v>0</v>
      </c>
      <c r="M48" s="271">
        <v>0</v>
      </c>
      <c r="N48" s="72">
        <f t="shared" si="5"/>
        <v>1</v>
      </c>
      <c r="O48" s="73">
        <f t="shared" si="6"/>
        <v>0</v>
      </c>
      <c r="P48" s="73">
        <f t="shared" si="7"/>
        <v>1</v>
      </c>
    </row>
    <row r="49" spans="1:16" ht="10.199999999999999">
      <c r="A49" s="74" t="s">
        <v>350</v>
      </c>
      <c r="B49" s="270">
        <v>0</v>
      </c>
      <c r="C49" s="271">
        <v>0</v>
      </c>
      <c r="D49" s="271">
        <v>0</v>
      </c>
      <c r="E49" s="270">
        <v>1</v>
      </c>
      <c r="F49" s="271">
        <v>0</v>
      </c>
      <c r="G49" s="271">
        <v>1</v>
      </c>
      <c r="H49" s="270">
        <v>0</v>
      </c>
      <c r="I49" s="271">
        <v>0</v>
      </c>
      <c r="J49" s="271">
        <v>0</v>
      </c>
      <c r="K49" s="270">
        <v>0</v>
      </c>
      <c r="L49" s="271">
        <v>0</v>
      </c>
      <c r="M49" s="271">
        <v>0</v>
      </c>
      <c r="N49" s="72">
        <f t="shared" si="5"/>
        <v>1</v>
      </c>
      <c r="O49" s="73">
        <f t="shared" si="6"/>
        <v>0</v>
      </c>
      <c r="P49" s="73">
        <f t="shared" si="7"/>
        <v>1</v>
      </c>
    </row>
    <row r="50" spans="1:16" s="78" customFormat="1" ht="11.4" customHeight="1">
      <c r="A50" s="165" t="s">
        <v>44</v>
      </c>
      <c r="B50" s="75">
        <f t="shared" ref="B50:P50" si="8">SUM(B12:B49)</f>
        <v>9</v>
      </c>
      <c r="C50" s="76">
        <f t="shared" si="8"/>
        <v>14</v>
      </c>
      <c r="D50" s="76">
        <f t="shared" si="8"/>
        <v>23</v>
      </c>
      <c r="E50" s="75">
        <f t="shared" si="8"/>
        <v>79</v>
      </c>
      <c r="F50" s="76">
        <f t="shared" si="8"/>
        <v>62</v>
      </c>
      <c r="G50" s="76">
        <f t="shared" si="8"/>
        <v>141</v>
      </c>
      <c r="H50" s="75">
        <f t="shared" si="8"/>
        <v>14</v>
      </c>
      <c r="I50" s="76">
        <f t="shared" si="8"/>
        <v>4</v>
      </c>
      <c r="J50" s="76">
        <f t="shared" si="8"/>
        <v>18</v>
      </c>
      <c r="K50" s="75">
        <f t="shared" si="8"/>
        <v>2</v>
      </c>
      <c r="L50" s="76">
        <f t="shared" si="8"/>
        <v>5</v>
      </c>
      <c r="M50" s="76">
        <f t="shared" si="8"/>
        <v>7</v>
      </c>
      <c r="N50" s="75">
        <f t="shared" si="8"/>
        <v>104</v>
      </c>
      <c r="O50" s="76">
        <f t="shared" si="8"/>
        <v>85</v>
      </c>
      <c r="P50" s="76">
        <f t="shared" si="8"/>
        <v>189</v>
      </c>
    </row>
    <row r="51" spans="1:16" s="78" customFormat="1" ht="11.4" customHeight="1">
      <c r="B51" s="77"/>
      <c r="C51" s="77"/>
      <c r="D51" s="77"/>
      <c r="E51" s="77"/>
      <c r="F51" s="77"/>
      <c r="G51" s="77"/>
      <c r="H51" s="77"/>
      <c r="I51" s="77"/>
      <c r="J51" s="77"/>
      <c r="K51" s="77"/>
      <c r="L51" s="77"/>
      <c r="M51" s="77"/>
      <c r="N51" s="77"/>
      <c r="O51" s="77"/>
      <c r="P51" s="77"/>
    </row>
    <row r="52" spans="1:16" ht="27.75" customHeight="1">
      <c r="A52" s="336" t="s">
        <v>351</v>
      </c>
      <c r="B52" s="336"/>
      <c r="C52" s="336"/>
      <c r="D52" s="336"/>
      <c r="E52" s="336"/>
      <c r="F52" s="336"/>
      <c r="G52" s="336"/>
      <c r="H52" s="336"/>
      <c r="I52" s="336"/>
      <c r="J52" s="336"/>
      <c r="K52" s="336"/>
      <c r="L52" s="336"/>
      <c r="M52" s="336"/>
      <c r="N52" s="336"/>
      <c r="O52" s="336"/>
      <c r="P52" s="336"/>
    </row>
    <row r="53" spans="1:16" s="78" customFormat="1" ht="11.4" customHeight="1">
      <c r="A53" s="29" t="s">
        <v>535</v>
      </c>
      <c r="B53" s="77"/>
      <c r="C53" s="77"/>
      <c r="D53" s="77"/>
      <c r="E53" s="77"/>
      <c r="F53" s="77"/>
      <c r="G53" s="77"/>
      <c r="H53" s="77"/>
      <c r="I53" s="77"/>
      <c r="J53" s="77"/>
      <c r="K53" s="77"/>
      <c r="L53" s="77"/>
      <c r="M53" s="77"/>
      <c r="N53" s="77"/>
      <c r="O53" s="77"/>
      <c r="P53" s="77"/>
    </row>
    <row r="54" spans="1:16" ht="10.199999999999999">
      <c r="A54" s="152"/>
      <c r="B54" s="152"/>
      <c r="C54" s="152"/>
      <c r="D54" s="152"/>
      <c r="E54" s="152"/>
      <c r="F54" s="152"/>
      <c r="G54" s="152"/>
      <c r="H54" s="152"/>
      <c r="I54" s="152"/>
      <c r="J54" s="152"/>
      <c r="K54" s="152"/>
      <c r="L54" s="152"/>
      <c r="M54" s="152"/>
      <c r="N54" s="152"/>
      <c r="O54" s="152"/>
      <c r="P54" s="152"/>
    </row>
    <row r="55" spans="1:16" ht="11.4" customHeight="1">
      <c r="B55" s="77"/>
      <c r="C55" s="77"/>
      <c r="D55" s="77"/>
      <c r="E55" s="77"/>
      <c r="F55" s="77"/>
      <c r="G55" s="77"/>
      <c r="H55" s="77"/>
      <c r="I55" s="77"/>
      <c r="J55" s="77"/>
      <c r="K55" s="77"/>
      <c r="L55" s="77"/>
      <c r="M55" s="77"/>
      <c r="N55" s="77"/>
      <c r="O55" s="77"/>
      <c r="P55" s="77"/>
    </row>
    <row r="56" spans="1:16" ht="11.4" customHeight="1">
      <c r="A56" s="155" t="s">
        <v>302</v>
      </c>
      <c r="B56" s="61"/>
      <c r="C56" s="61"/>
      <c r="D56" s="62"/>
      <c r="E56" s="62"/>
      <c r="F56" s="62"/>
      <c r="G56" s="62"/>
      <c r="H56" s="62"/>
      <c r="I56" s="62"/>
      <c r="J56" s="62"/>
      <c r="K56" s="62"/>
      <c r="L56" s="62"/>
      <c r="M56" s="62"/>
      <c r="N56" s="62"/>
      <c r="O56" s="62"/>
      <c r="P56" s="62"/>
    </row>
    <row r="57" spans="1:16" ht="11.4" customHeight="1">
      <c r="A57" s="155" t="s">
        <v>157</v>
      </c>
      <c r="B57" s="61"/>
      <c r="C57" s="61"/>
      <c r="D57" s="62"/>
      <c r="E57" s="62"/>
      <c r="F57" s="62"/>
      <c r="G57" s="62"/>
      <c r="H57" s="62"/>
      <c r="I57" s="62"/>
      <c r="J57" s="62"/>
      <c r="K57" s="62"/>
      <c r="L57" s="62"/>
      <c r="M57" s="62"/>
      <c r="N57" s="62"/>
      <c r="O57" s="62"/>
      <c r="P57" s="62"/>
    </row>
    <row r="58" spans="1:16" ht="11.4" customHeight="1">
      <c r="A58" s="155"/>
      <c r="B58" s="61"/>
      <c r="C58" s="61"/>
      <c r="D58" s="62"/>
      <c r="E58" s="62"/>
      <c r="F58" s="62"/>
      <c r="G58" s="62"/>
      <c r="H58" s="62"/>
      <c r="I58" s="62"/>
      <c r="J58" s="62"/>
      <c r="K58" s="62"/>
      <c r="L58" s="62"/>
      <c r="M58" s="62"/>
      <c r="N58" s="62"/>
      <c r="O58" s="62"/>
      <c r="P58" s="62"/>
    </row>
    <row r="59" spans="1:16" ht="11.4" customHeight="1">
      <c r="A59" s="155" t="s">
        <v>541</v>
      </c>
      <c r="B59" s="61"/>
      <c r="C59" s="61"/>
      <c r="D59" s="62"/>
      <c r="E59" s="62"/>
      <c r="F59" s="62"/>
      <c r="G59" s="62"/>
      <c r="H59" s="62"/>
      <c r="I59" s="62"/>
      <c r="J59" s="62"/>
      <c r="K59" s="62"/>
      <c r="L59" s="62"/>
      <c r="M59" s="62"/>
      <c r="N59" s="62"/>
      <c r="O59" s="62"/>
      <c r="P59" s="62"/>
    </row>
    <row r="60" spans="1:16" ht="11.4" customHeight="1" thickBot="1">
      <c r="A60" s="158"/>
      <c r="B60" s="61"/>
      <c r="C60" s="61"/>
      <c r="D60" s="62"/>
    </row>
    <row r="61" spans="1:16" ht="11.4" customHeight="1">
      <c r="A61" s="159"/>
      <c r="B61" s="338" t="s">
        <v>43</v>
      </c>
      <c r="C61" s="339"/>
      <c r="D61" s="340"/>
      <c r="E61" s="64"/>
      <c r="F61" s="63" t="s">
        <v>29</v>
      </c>
      <c r="G61" s="65"/>
      <c r="H61" s="64"/>
      <c r="I61" s="63" t="s">
        <v>30</v>
      </c>
      <c r="J61" s="65"/>
      <c r="K61" s="64"/>
      <c r="L61" s="63" t="s">
        <v>31</v>
      </c>
      <c r="M61" s="65"/>
      <c r="N61" s="64"/>
      <c r="O61" s="63" t="s">
        <v>44</v>
      </c>
      <c r="P61" s="66"/>
    </row>
    <row r="62" spans="1:16" ht="11.4" customHeight="1">
      <c r="B62" s="341" t="s">
        <v>45</v>
      </c>
      <c r="C62" s="342"/>
      <c r="D62" s="343"/>
      <c r="E62" s="67"/>
      <c r="F62" s="61"/>
      <c r="G62" s="62"/>
      <c r="H62" s="67"/>
      <c r="I62" s="61"/>
      <c r="J62" s="62"/>
      <c r="K62" s="67"/>
      <c r="L62" s="61"/>
      <c r="M62" s="62"/>
      <c r="N62" s="67"/>
      <c r="O62" s="61"/>
      <c r="P62" s="62"/>
    </row>
    <row r="63" spans="1:16" s="71" customFormat="1" ht="11.4" customHeight="1">
      <c r="A63" s="160" t="s">
        <v>158</v>
      </c>
      <c r="B63" s="68" t="s">
        <v>47</v>
      </c>
      <c r="C63" s="69" t="s">
        <v>48</v>
      </c>
      <c r="D63" s="70" t="s">
        <v>44</v>
      </c>
      <c r="E63" s="68" t="s">
        <v>47</v>
      </c>
      <c r="F63" s="69" t="s">
        <v>48</v>
      </c>
      <c r="G63" s="70" t="s">
        <v>44</v>
      </c>
      <c r="H63" s="68" t="s">
        <v>47</v>
      </c>
      <c r="I63" s="69" t="s">
        <v>48</v>
      </c>
      <c r="J63" s="70" t="s">
        <v>44</v>
      </c>
      <c r="K63" s="68" t="s">
        <v>47</v>
      </c>
      <c r="L63" s="69" t="s">
        <v>48</v>
      </c>
      <c r="M63" s="70" t="s">
        <v>44</v>
      </c>
      <c r="N63" s="68" t="s">
        <v>47</v>
      </c>
      <c r="O63" s="69" t="s">
        <v>48</v>
      </c>
      <c r="P63" s="70" t="s">
        <v>44</v>
      </c>
    </row>
    <row r="64" spans="1:16" s="71" customFormat="1" ht="11.4" customHeight="1">
      <c r="A64" s="180" t="s">
        <v>352</v>
      </c>
      <c r="B64" s="94">
        <v>0</v>
      </c>
      <c r="C64" s="95">
        <v>0</v>
      </c>
      <c r="D64" s="95">
        <v>0</v>
      </c>
      <c r="E64" s="94">
        <v>1</v>
      </c>
      <c r="F64" s="95">
        <v>3</v>
      </c>
      <c r="G64" s="95">
        <v>4</v>
      </c>
      <c r="H64" s="94">
        <v>0</v>
      </c>
      <c r="I64" s="95">
        <v>0</v>
      </c>
      <c r="J64" s="95">
        <v>0</v>
      </c>
      <c r="K64" s="94">
        <v>0</v>
      </c>
      <c r="L64" s="95">
        <v>0</v>
      </c>
      <c r="M64" s="95">
        <v>0</v>
      </c>
      <c r="N64" s="94">
        <f t="shared" ref="N64" si="9">B64+E64+H64+K64</f>
        <v>1</v>
      </c>
      <c r="O64" s="95">
        <f t="shared" ref="O64" si="10">C64+F64+I64+L64</f>
        <v>3</v>
      </c>
      <c r="P64" s="95">
        <f>SUM(N64:O64)</f>
        <v>4</v>
      </c>
    </row>
    <row r="65" spans="1:16" s="71" customFormat="1" ht="11.4" customHeight="1">
      <c r="A65" s="180" t="s">
        <v>341</v>
      </c>
      <c r="B65" s="94">
        <v>0</v>
      </c>
      <c r="C65" s="95">
        <v>0</v>
      </c>
      <c r="D65" s="95">
        <v>0</v>
      </c>
      <c r="E65" s="94">
        <v>1</v>
      </c>
      <c r="F65" s="95">
        <v>0</v>
      </c>
      <c r="G65" s="95">
        <v>1</v>
      </c>
      <c r="H65" s="94">
        <v>0</v>
      </c>
      <c r="I65" s="95">
        <v>0</v>
      </c>
      <c r="J65" s="95">
        <v>0</v>
      </c>
      <c r="K65" s="94">
        <v>0</v>
      </c>
      <c r="L65" s="95">
        <v>0</v>
      </c>
      <c r="M65" s="95">
        <v>0</v>
      </c>
      <c r="N65" s="94">
        <f t="shared" ref="N65:O65" si="11">B65+E65+H65+K65</f>
        <v>1</v>
      </c>
      <c r="O65" s="95">
        <f t="shared" si="11"/>
        <v>0</v>
      </c>
      <c r="P65" s="95">
        <f>SUM(N65:O65)</f>
        <v>1</v>
      </c>
    </row>
    <row r="66" spans="1:16" ht="11.4" customHeight="1">
      <c r="A66" s="161" t="s">
        <v>44</v>
      </c>
      <c r="B66" s="96">
        <f>SUM(B64:B65)</f>
        <v>0</v>
      </c>
      <c r="C66" s="97">
        <f t="shared" ref="C66:P66" si="12">SUM(C64:C65)</f>
        <v>0</v>
      </c>
      <c r="D66" s="97">
        <f t="shared" si="12"/>
        <v>0</v>
      </c>
      <c r="E66" s="96">
        <f t="shared" si="12"/>
        <v>2</v>
      </c>
      <c r="F66" s="97">
        <f t="shared" si="12"/>
        <v>3</v>
      </c>
      <c r="G66" s="97">
        <f t="shared" si="12"/>
        <v>5</v>
      </c>
      <c r="H66" s="96">
        <f t="shared" si="12"/>
        <v>0</v>
      </c>
      <c r="I66" s="97">
        <f t="shared" si="12"/>
        <v>0</v>
      </c>
      <c r="J66" s="97">
        <f t="shared" si="12"/>
        <v>0</v>
      </c>
      <c r="K66" s="96">
        <f t="shared" si="12"/>
        <v>0</v>
      </c>
      <c r="L66" s="97">
        <f t="shared" si="12"/>
        <v>0</v>
      </c>
      <c r="M66" s="97">
        <f t="shared" si="12"/>
        <v>0</v>
      </c>
      <c r="N66" s="96">
        <f t="shared" si="12"/>
        <v>2</v>
      </c>
      <c r="O66" s="97">
        <f t="shared" si="12"/>
        <v>3</v>
      </c>
      <c r="P66" s="97">
        <f t="shared" si="12"/>
        <v>5</v>
      </c>
    </row>
    <row r="67" spans="1:16" ht="11.4" customHeight="1">
      <c r="A67" s="161"/>
      <c r="B67" s="312"/>
      <c r="C67" s="312"/>
      <c r="D67" s="312"/>
      <c r="E67" s="312"/>
      <c r="F67" s="312"/>
      <c r="G67" s="312"/>
      <c r="H67" s="312"/>
      <c r="I67" s="312"/>
      <c r="J67" s="312"/>
      <c r="K67" s="312"/>
      <c r="L67" s="312"/>
      <c r="M67" s="312"/>
      <c r="N67" s="312"/>
      <c r="O67" s="312"/>
      <c r="P67" s="312"/>
    </row>
    <row r="68" spans="1:16" ht="21.6" customHeight="1">
      <c r="A68" s="336" t="s">
        <v>351</v>
      </c>
      <c r="B68" s="336"/>
      <c r="C68" s="336"/>
      <c r="D68" s="336"/>
      <c r="E68" s="336"/>
      <c r="F68" s="336"/>
      <c r="G68" s="336"/>
      <c r="H68" s="336"/>
      <c r="I68" s="336"/>
      <c r="J68" s="336"/>
      <c r="K68" s="336"/>
      <c r="L68" s="336"/>
      <c r="M68" s="336"/>
      <c r="N68" s="336"/>
      <c r="O68" s="336"/>
      <c r="P68" s="336"/>
    </row>
    <row r="69" spans="1:16" ht="11.4" customHeight="1">
      <c r="A69" s="29" t="s">
        <v>535</v>
      </c>
      <c r="B69" s="312"/>
      <c r="C69" s="312"/>
      <c r="D69" s="312"/>
      <c r="E69" s="312"/>
      <c r="F69" s="312"/>
      <c r="G69" s="312"/>
      <c r="H69" s="312"/>
      <c r="I69" s="312"/>
      <c r="J69" s="312"/>
      <c r="K69" s="312"/>
      <c r="L69" s="312"/>
      <c r="M69" s="312"/>
      <c r="N69" s="312"/>
      <c r="O69" s="312"/>
      <c r="P69" s="312"/>
    </row>
    <row r="70" spans="1:16" ht="11.4" customHeight="1">
      <c r="B70" s="77"/>
      <c r="C70" s="77"/>
      <c r="D70" s="77"/>
      <c r="E70" s="77"/>
      <c r="F70" s="77"/>
      <c r="G70" s="77"/>
      <c r="H70" s="77"/>
      <c r="I70" s="77"/>
      <c r="J70" s="77"/>
      <c r="K70" s="77"/>
      <c r="L70" s="77"/>
      <c r="M70" s="77"/>
      <c r="N70" s="77"/>
      <c r="O70" s="77"/>
      <c r="P70" s="77"/>
    </row>
  </sheetData>
  <mergeCells count="7">
    <mergeCell ref="A68:P68"/>
    <mergeCell ref="A5:P5"/>
    <mergeCell ref="B9:D9"/>
    <mergeCell ref="B10:D10"/>
    <mergeCell ref="B61:D61"/>
    <mergeCell ref="B62:D62"/>
    <mergeCell ref="A52:P52"/>
  </mergeCells>
  <phoneticPr fontId="4" type="noConversion"/>
  <printOptions horizontalCentered="1"/>
  <pageMargins left="0.39370078740157483" right="0.39370078740157483" top="0.39370078740157483" bottom="0.59055118110236227" header="0.11811023622047245" footer="0.31496062992125984"/>
  <pageSetup paperSize="9" scale="75" fitToHeight="3" orientation="landscape" r:id="rId1"/>
  <headerFooter alignWithMargins="0">
    <oddFooter>&amp;R&amp;A</oddFooter>
  </headerFooter>
  <rowBreaks count="1" manualBreakCount="1">
    <brk id="5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R155"/>
  <sheetViews>
    <sheetView workbookViewId="0"/>
  </sheetViews>
  <sheetFormatPr defaultColWidth="10.7109375" defaultRowHeight="10.199999999999999"/>
  <cols>
    <col min="1" max="1" width="54.28515625" style="74" customWidth="1"/>
    <col min="2" max="2" width="9.140625" style="59" customWidth="1"/>
    <col min="3" max="3" width="8.85546875" style="59" customWidth="1"/>
    <col min="4" max="16" width="8.85546875" style="60" customWidth="1"/>
    <col min="17" max="17" width="10.7109375" style="60"/>
    <col min="18" max="18" width="10.7109375" style="60" customWidth="1"/>
    <col min="19" max="16384" width="10.7109375" style="60"/>
  </cols>
  <sheetData>
    <row r="1" spans="1:16" s="78" customFormat="1" ht="11.4" customHeight="1">
      <c r="A1" s="162"/>
      <c r="B1" s="77"/>
      <c r="C1" s="77"/>
      <c r="D1" s="77"/>
      <c r="E1" s="77"/>
      <c r="F1" s="77"/>
      <c r="G1" s="77"/>
      <c r="H1" s="77"/>
      <c r="I1" s="77"/>
      <c r="J1" s="77"/>
      <c r="K1" s="77"/>
      <c r="L1" s="77"/>
      <c r="M1" s="77"/>
      <c r="N1" s="77"/>
      <c r="O1" s="77"/>
      <c r="P1" s="77"/>
    </row>
    <row r="2" spans="1:16" s="78" customFormat="1" ht="11.4" customHeight="1">
      <c r="A2" s="155" t="s">
        <v>41</v>
      </c>
      <c r="B2" s="61"/>
      <c r="C2" s="61"/>
      <c r="D2" s="62"/>
      <c r="E2" s="62"/>
      <c r="F2" s="62"/>
      <c r="G2" s="62"/>
      <c r="H2" s="62"/>
      <c r="I2" s="62"/>
      <c r="J2" s="62"/>
      <c r="K2" s="62"/>
      <c r="L2" s="62"/>
      <c r="M2" s="62"/>
      <c r="N2" s="62"/>
      <c r="O2" s="62"/>
      <c r="P2" s="62"/>
    </row>
    <row r="3" spans="1:16" s="141" customFormat="1" ht="11.4" customHeight="1">
      <c r="A3" s="156" t="s">
        <v>479</v>
      </c>
      <c r="B3" s="137"/>
      <c r="C3" s="137"/>
      <c r="D3" s="138"/>
      <c r="E3" s="138"/>
      <c r="F3" s="138"/>
      <c r="G3" s="138"/>
      <c r="H3" s="138"/>
      <c r="I3" s="138"/>
      <c r="J3" s="138"/>
      <c r="K3" s="138"/>
      <c r="L3" s="138"/>
      <c r="M3" s="138"/>
      <c r="N3" s="138"/>
      <c r="O3" s="138"/>
      <c r="P3" s="138"/>
    </row>
    <row r="4" spans="1:16" s="78" customFormat="1" ht="11.4" customHeight="1">
      <c r="A4" s="74"/>
      <c r="B4" s="59"/>
      <c r="C4" s="59"/>
      <c r="D4" s="60"/>
      <c r="E4" s="60"/>
      <c r="F4" s="60"/>
      <c r="G4" s="60"/>
      <c r="H4" s="60"/>
      <c r="I4" s="60"/>
      <c r="J4" s="60"/>
      <c r="K4" s="60"/>
      <c r="L4" s="60"/>
      <c r="M4" s="60"/>
      <c r="N4" s="60"/>
      <c r="O4" s="60"/>
      <c r="P4" s="60"/>
    </row>
    <row r="5" spans="1:16" ht="11.4" customHeight="1">
      <c r="A5" s="155" t="s">
        <v>353</v>
      </c>
      <c r="B5" s="61"/>
      <c r="C5" s="61"/>
      <c r="D5" s="62"/>
      <c r="E5" s="62"/>
      <c r="F5" s="62"/>
      <c r="G5" s="62"/>
      <c r="H5" s="62"/>
      <c r="I5" s="62"/>
      <c r="J5" s="62"/>
      <c r="K5" s="62"/>
      <c r="L5" s="62"/>
      <c r="M5" s="62"/>
      <c r="N5" s="62"/>
      <c r="O5" s="62"/>
      <c r="P5" s="62"/>
    </row>
    <row r="6" spans="1:16" ht="11.4" customHeight="1">
      <c r="A6" s="155" t="s">
        <v>354</v>
      </c>
      <c r="B6" s="61"/>
      <c r="C6" s="61"/>
      <c r="D6" s="62"/>
      <c r="E6" s="62"/>
      <c r="F6" s="62"/>
      <c r="G6" s="62"/>
      <c r="H6" s="62"/>
      <c r="I6" s="62"/>
      <c r="J6" s="62"/>
      <c r="K6" s="62"/>
      <c r="L6" s="62"/>
      <c r="M6" s="62"/>
      <c r="N6" s="62"/>
      <c r="O6" s="62"/>
      <c r="P6" s="62"/>
    </row>
    <row r="7" spans="1:16" ht="11.4" customHeight="1">
      <c r="A7" s="155"/>
      <c r="B7" s="61"/>
      <c r="C7" s="61"/>
      <c r="D7" s="62"/>
      <c r="E7" s="62"/>
      <c r="F7" s="62"/>
      <c r="G7" s="62"/>
      <c r="H7" s="62"/>
      <c r="I7" s="62"/>
      <c r="J7" s="62"/>
      <c r="K7" s="62"/>
      <c r="L7" s="62"/>
      <c r="M7" s="62"/>
      <c r="N7" s="62"/>
      <c r="O7" s="62"/>
      <c r="P7" s="62"/>
    </row>
    <row r="8" spans="1:16" ht="11.4" customHeight="1">
      <c r="A8" s="155" t="s">
        <v>541</v>
      </c>
      <c r="B8" s="61"/>
      <c r="C8" s="61"/>
      <c r="D8" s="62"/>
      <c r="E8" s="62"/>
      <c r="F8" s="62"/>
      <c r="G8" s="62"/>
      <c r="H8" s="62"/>
      <c r="I8" s="62"/>
      <c r="J8" s="62"/>
      <c r="K8" s="62"/>
      <c r="L8" s="62"/>
      <c r="M8" s="62"/>
      <c r="N8" s="62"/>
      <c r="O8" s="62"/>
      <c r="P8" s="62"/>
    </row>
    <row r="9" spans="1:16" ht="11.4" customHeight="1" thickBot="1"/>
    <row r="10" spans="1:16" ht="11.4" customHeight="1">
      <c r="A10" s="159"/>
      <c r="B10" s="338" t="s">
        <v>43</v>
      </c>
      <c r="C10" s="339"/>
      <c r="D10" s="340"/>
      <c r="E10" s="64"/>
      <c r="F10" s="63" t="s">
        <v>29</v>
      </c>
      <c r="G10" s="65"/>
      <c r="H10" s="64"/>
      <c r="I10" s="63" t="s">
        <v>30</v>
      </c>
      <c r="J10" s="65"/>
      <c r="K10" s="64"/>
      <c r="L10" s="63" t="s">
        <v>31</v>
      </c>
      <c r="M10" s="65"/>
      <c r="N10" s="64"/>
      <c r="O10" s="63" t="s">
        <v>44</v>
      </c>
      <c r="P10" s="66"/>
    </row>
    <row r="11" spans="1:16" ht="11.4" customHeight="1">
      <c r="B11" s="341" t="s">
        <v>45</v>
      </c>
      <c r="C11" s="342"/>
      <c r="D11" s="343"/>
      <c r="E11" s="67"/>
      <c r="F11" s="61"/>
      <c r="G11" s="62"/>
      <c r="H11" s="67"/>
      <c r="I11" s="61"/>
      <c r="J11" s="62"/>
      <c r="K11" s="67"/>
      <c r="L11" s="61"/>
      <c r="M11" s="62"/>
      <c r="N11" s="67"/>
      <c r="O11" s="61"/>
      <c r="P11" s="62"/>
    </row>
    <row r="12" spans="1:16" ht="11.4" customHeight="1">
      <c r="A12" s="160" t="s">
        <v>46</v>
      </c>
      <c r="B12" s="68" t="s">
        <v>47</v>
      </c>
      <c r="C12" s="69" t="s">
        <v>48</v>
      </c>
      <c r="D12" s="70" t="s">
        <v>44</v>
      </c>
      <c r="E12" s="68" t="s">
        <v>47</v>
      </c>
      <c r="F12" s="69" t="s">
        <v>48</v>
      </c>
      <c r="G12" s="70" t="s">
        <v>44</v>
      </c>
      <c r="H12" s="68" t="s">
        <v>47</v>
      </c>
      <c r="I12" s="69" t="s">
        <v>48</v>
      </c>
      <c r="J12" s="70" t="s">
        <v>44</v>
      </c>
      <c r="K12" s="68" t="s">
        <v>47</v>
      </c>
      <c r="L12" s="69" t="s">
        <v>48</v>
      </c>
      <c r="M12" s="70" t="s">
        <v>44</v>
      </c>
      <c r="N12" s="68" t="s">
        <v>47</v>
      </c>
      <c r="O12" s="69" t="s">
        <v>48</v>
      </c>
      <c r="P12" s="70" t="s">
        <v>44</v>
      </c>
    </row>
    <row r="13" spans="1:16">
      <c r="A13" s="74" t="s">
        <v>514</v>
      </c>
      <c r="B13" s="270">
        <v>1</v>
      </c>
      <c r="C13" s="271">
        <v>0</v>
      </c>
      <c r="D13" s="271">
        <v>1</v>
      </c>
      <c r="E13" s="270">
        <v>0</v>
      </c>
      <c r="F13" s="271">
        <v>0</v>
      </c>
      <c r="G13" s="271">
        <v>0</v>
      </c>
      <c r="H13" s="270">
        <v>0</v>
      </c>
      <c r="I13" s="271">
        <v>0</v>
      </c>
      <c r="J13" s="271">
        <v>0</v>
      </c>
      <c r="K13" s="270">
        <v>0</v>
      </c>
      <c r="L13" s="271">
        <v>0</v>
      </c>
      <c r="M13" s="271">
        <v>0</v>
      </c>
      <c r="N13" s="72">
        <f t="shared" ref="N13:O77" si="0">B13+E13+H13+K13</f>
        <v>1</v>
      </c>
      <c r="O13" s="73">
        <f t="shared" si="0"/>
        <v>0</v>
      </c>
      <c r="P13" s="73">
        <f t="shared" ref="P13:P76" si="1">SUM(N13:O13)</f>
        <v>1</v>
      </c>
    </row>
    <row r="14" spans="1:16">
      <c r="A14" s="74" t="s">
        <v>303</v>
      </c>
      <c r="B14" s="270">
        <v>31</v>
      </c>
      <c r="C14" s="271">
        <v>0</v>
      </c>
      <c r="D14" s="271">
        <v>31</v>
      </c>
      <c r="E14" s="270">
        <v>166</v>
      </c>
      <c r="F14" s="271">
        <v>3</v>
      </c>
      <c r="G14" s="271">
        <v>169</v>
      </c>
      <c r="H14" s="270">
        <v>10</v>
      </c>
      <c r="I14" s="271">
        <v>1</v>
      </c>
      <c r="J14" s="271">
        <v>11</v>
      </c>
      <c r="K14" s="270">
        <v>19</v>
      </c>
      <c r="L14" s="271">
        <v>0</v>
      </c>
      <c r="M14" s="271">
        <v>19</v>
      </c>
      <c r="N14" s="72">
        <f t="shared" si="0"/>
        <v>226</v>
      </c>
      <c r="O14" s="73">
        <f t="shared" si="0"/>
        <v>4</v>
      </c>
      <c r="P14" s="73">
        <f t="shared" si="1"/>
        <v>230</v>
      </c>
    </row>
    <row r="15" spans="1:16">
      <c r="A15" s="74" t="s">
        <v>304</v>
      </c>
      <c r="B15" s="270">
        <v>8</v>
      </c>
      <c r="C15" s="271">
        <v>5</v>
      </c>
      <c r="D15" s="271">
        <v>13</v>
      </c>
      <c r="E15" s="270">
        <v>22</v>
      </c>
      <c r="F15" s="271">
        <v>6</v>
      </c>
      <c r="G15" s="271">
        <v>28</v>
      </c>
      <c r="H15" s="270">
        <v>0</v>
      </c>
      <c r="I15" s="271">
        <v>0</v>
      </c>
      <c r="J15" s="271">
        <v>0</v>
      </c>
      <c r="K15" s="270">
        <v>0</v>
      </c>
      <c r="L15" s="271">
        <v>0</v>
      </c>
      <c r="M15" s="271">
        <v>0</v>
      </c>
      <c r="N15" s="72">
        <f t="shared" si="0"/>
        <v>30</v>
      </c>
      <c r="O15" s="73">
        <f t="shared" si="0"/>
        <v>11</v>
      </c>
      <c r="P15" s="73">
        <f t="shared" si="1"/>
        <v>41</v>
      </c>
    </row>
    <row r="16" spans="1:16">
      <c r="A16" s="74" t="s">
        <v>305</v>
      </c>
      <c r="B16" s="270">
        <v>17</v>
      </c>
      <c r="C16" s="271">
        <v>18</v>
      </c>
      <c r="D16" s="271">
        <v>35</v>
      </c>
      <c r="E16" s="270">
        <v>27</v>
      </c>
      <c r="F16" s="271">
        <v>31</v>
      </c>
      <c r="G16" s="271">
        <v>58</v>
      </c>
      <c r="H16" s="270">
        <v>9</v>
      </c>
      <c r="I16" s="271">
        <v>12</v>
      </c>
      <c r="J16" s="271">
        <v>21</v>
      </c>
      <c r="K16" s="270">
        <v>13</v>
      </c>
      <c r="L16" s="271">
        <v>7</v>
      </c>
      <c r="M16" s="271">
        <v>20</v>
      </c>
      <c r="N16" s="72">
        <f t="shared" si="0"/>
        <v>66</v>
      </c>
      <c r="O16" s="73">
        <f t="shared" si="0"/>
        <v>68</v>
      </c>
      <c r="P16" s="73">
        <f t="shared" si="1"/>
        <v>134</v>
      </c>
    </row>
    <row r="17" spans="1:16">
      <c r="A17" s="74" t="s">
        <v>306</v>
      </c>
      <c r="B17" s="270">
        <v>2</v>
      </c>
      <c r="C17" s="271">
        <v>0</v>
      </c>
      <c r="D17" s="271">
        <v>2</v>
      </c>
      <c r="E17" s="270">
        <v>1</v>
      </c>
      <c r="F17" s="271">
        <v>4</v>
      </c>
      <c r="G17" s="271">
        <v>5</v>
      </c>
      <c r="H17" s="270">
        <v>0</v>
      </c>
      <c r="I17" s="271">
        <v>0</v>
      </c>
      <c r="J17" s="271">
        <v>0</v>
      </c>
      <c r="K17" s="270">
        <v>0</v>
      </c>
      <c r="L17" s="271">
        <v>0</v>
      </c>
      <c r="M17" s="271">
        <v>0</v>
      </c>
      <c r="N17" s="72">
        <f t="shared" si="0"/>
        <v>3</v>
      </c>
      <c r="O17" s="73">
        <f t="shared" si="0"/>
        <v>4</v>
      </c>
      <c r="P17" s="73">
        <f t="shared" si="1"/>
        <v>7</v>
      </c>
    </row>
    <row r="18" spans="1:16">
      <c r="A18" s="74" t="s">
        <v>355</v>
      </c>
      <c r="B18" s="270">
        <v>6</v>
      </c>
      <c r="C18" s="271">
        <v>0</v>
      </c>
      <c r="D18" s="271">
        <v>6</v>
      </c>
      <c r="E18" s="270">
        <v>17</v>
      </c>
      <c r="F18" s="271">
        <v>0</v>
      </c>
      <c r="G18" s="271">
        <v>17</v>
      </c>
      <c r="H18" s="270">
        <v>0</v>
      </c>
      <c r="I18" s="271">
        <v>0</v>
      </c>
      <c r="J18" s="271">
        <v>0</v>
      </c>
      <c r="K18" s="270">
        <v>0</v>
      </c>
      <c r="L18" s="271">
        <v>0</v>
      </c>
      <c r="M18" s="271">
        <v>0</v>
      </c>
      <c r="N18" s="72">
        <f t="shared" si="0"/>
        <v>23</v>
      </c>
      <c r="O18" s="73">
        <f t="shared" si="0"/>
        <v>0</v>
      </c>
      <c r="P18" s="73">
        <f t="shared" si="1"/>
        <v>23</v>
      </c>
    </row>
    <row r="19" spans="1:16">
      <c r="A19" s="74" t="s">
        <v>356</v>
      </c>
      <c r="B19" s="270">
        <v>4</v>
      </c>
      <c r="C19" s="271">
        <v>0</v>
      </c>
      <c r="D19" s="271">
        <v>4</v>
      </c>
      <c r="E19" s="270">
        <v>16</v>
      </c>
      <c r="F19" s="271">
        <v>0</v>
      </c>
      <c r="G19" s="271">
        <v>16</v>
      </c>
      <c r="H19" s="270">
        <v>0</v>
      </c>
      <c r="I19" s="271">
        <v>0</v>
      </c>
      <c r="J19" s="271">
        <v>0</v>
      </c>
      <c r="K19" s="270">
        <v>0</v>
      </c>
      <c r="L19" s="271">
        <v>0</v>
      </c>
      <c r="M19" s="271">
        <v>0</v>
      </c>
      <c r="N19" s="72">
        <f t="shared" si="0"/>
        <v>20</v>
      </c>
      <c r="O19" s="73">
        <f t="shared" si="0"/>
        <v>0</v>
      </c>
      <c r="P19" s="73">
        <f t="shared" si="1"/>
        <v>20</v>
      </c>
    </row>
    <row r="20" spans="1:16">
      <c r="A20" s="74" t="s">
        <v>307</v>
      </c>
      <c r="B20" s="270">
        <v>16</v>
      </c>
      <c r="C20" s="271">
        <v>0</v>
      </c>
      <c r="D20" s="271">
        <v>16</v>
      </c>
      <c r="E20" s="270">
        <v>87</v>
      </c>
      <c r="F20" s="271">
        <v>1</v>
      </c>
      <c r="G20" s="271">
        <v>88</v>
      </c>
      <c r="H20" s="270">
        <v>9</v>
      </c>
      <c r="I20" s="271">
        <v>0</v>
      </c>
      <c r="J20" s="271">
        <v>9</v>
      </c>
      <c r="K20" s="270">
        <v>12</v>
      </c>
      <c r="L20" s="271">
        <v>0</v>
      </c>
      <c r="M20" s="271">
        <v>12</v>
      </c>
      <c r="N20" s="72">
        <f t="shared" si="0"/>
        <v>124</v>
      </c>
      <c r="O20" s="73">
        <f t="shared" si="0"/>
        <v>1</v>
      </c>
      <c r="P20" s="73">
        <f t="shared" si="1"/>
        <v>125</v>
      </c>
    </row>
    <row r="21" spans="1:16">
      <c r="A21" s="74" t="s">
        <v>357</v>
      </c>
      <c r="B21" s="270">
        <v>3</v>
      </c>
      <c r="C21" s="271">
        <v>0</v>
      </c>
      <c r="D21" s="271">
        <v>3</v>
      </c>
      <c r="E21" s="270">
        <v>4</v>
      </c>
      <c r="F21" s="271">
        <v>0</v>
      </c>
      <c r="G21" s="271">
        <v>4</v>
      </c>
      <c r="H21" s="270">
        <v>0</v>
      </c>
      <c r="I21" s="271">
        <v>0</v>
      </c>
      <c r="J21" s="271">
        <v>0</v>
      </c>
      <c r="K21" s="270">
        <v>0</v>
      </c>
      <c r="L21" s="271">
        <v>0</v>
      </c>
      <c r="M21" s="271">
        <v>0</v>
      </c>
      <c r="N21" s="72">
        <f t="shared" si="0"/>
        <v>7</v>
      </c>
      <c r="O21" s="73">
        <f t="shared" si="0"/>
        <v>0</v>
      </c>
      <c r="P21" s="73">
        <f t="shared" si="1"/>
        <v>7</v>
      </c>
    </row>
    <row r="22" spans="1:16">
      <c r="A22" s="74" t="s">
        <v>308</v>
      </c>
      <c r="B22" s="270">
        <v>0</v>
      </c>
      <c r="C22" s="271">
        <v>3</v>
      </c>
      <c r="D22" s="271">
        <v>3</v>
      </c>
      <c r="E22" s="270">
        <v>1</v>
      </c>
      <c r="F22" s="271">
        <v>2</v>
      </c>
      <c r="G22" s="271">
        <v>3</v>
      </c>
      <c r="H22" s="270">
        <v>0</v>
      </c>
      <c r="I22" s="271">
        <v>3</v>
      </c>
      <c r="J22" s="271">
        <v>3</v>
      </c>
      <c r="K22" s="270">
        <v>0</v>
      </c>
      <c r="L22" s="271">
        <v>0</v>
      </c>
      <c r="M22" s="271">
        <v>0</v>
      </c>
      <c r="N22" s="72">
        <f t="shared" si="0"/>
        <v>1</v>
      </c>
      <c r="O22" s="73">
        <f t="shared" si="0"/>
        <v>8</v>
      </c>
      <c r="P22" s="73">
        <f t="shared" si="1"/>
        <v>9</v>
      </c>
    </row>
    <row r="23" spans="1:16">
      <c r="A23" s="74" t="s">
        <v>309</v>
      </c>
      <c r="B23" s="270">
        <v>4</v>
      </c>
      <c r="C23" s="271">
        <v>0</v>
      </c>
      <c r="D23" s="271">
        <v>4</v>
      </c>
      <c r="E23" s="270">
        <v>0</v>
      </c>
      <c r="F23" s="271">
        <v>0</v>
      </c>
      <c r="G23" s="271">
        <v>0</v>
      </c>
      <c r="H23" s="270">
        <v>0</v>
      </c>
      <c r="I23" s="271">
        <v>0</v>
      </c>
      <c r="J23" s="271">
        <v>0</v>
      </c>
      <c r="K23" s="270">
        <v>0</v>
      </c>
      <c r="L23" s="271">
        <v>0</v>
      </c>
      <c r="M23" s="271">
        <v>0</v>
      </c>
      <c r="N23" s="72">
        <f t="shared" si="0"/>
        <v>4</v>
      </c>
      <c r="O23" s="73">
        <f t="shared" si="0"/>
        <v>0</v>
      </c>
      <c r="P23" s="73">
        <f t="shared" si="1"/>
        <v>4</v>
      </c>
    </row>
    <row r="24" spans="1:16">
      <c r="A24" s="74" t="s">
        <v>358</v>
      </c>
      <c r="B24" s="270">
        <v>0</v>
      </c>
      <c r="C24" s="271">
        <v>0</v>
      </c>
      <c r="D24" s="271">
        <v>0</v>
      </c>
      <c r="E24" s="270">
        <v>0</v>
      </c>
      <c r="F24" s="271">
        <v>0</v>
      </c>
      <c r="G24" s="271">
        <v>0</v>
      </c>
      <c r="H24" s="270">
        <v>3</v>
      </c>
      <c r="I24" s="271">
        <v>4</v>
      </c>
      <c r="J24" s="271">
        <v>7</v>
      </c>
      <c r="K24" s="270">
        <v>0</v>
      </c>
      <c r="L24" s="271">
        <v>0</v>
      </c>
      <c r="M24" s="271">
        <v>0</v>
      </c>
      <c r="N24" s="72">
        <f t="shared" si="0"/>
        <v>3</v>
      </c>
      <c r="O24" s="73">
        <f t="shared" si="0"/>
        <v>4</v>
      </c>
      <c r="P24" s="73">
        <f t="shared" si="1"/>
        <v>7</v>
      </c>
    </row>
    <row r="25" spans="1:16">
      <c r="A25" s="74" t="s">
        <v>310</v>
      </c>
      <c r="B25" s="270">
        <v>39</v>
      </c>
      <c r="C25" s="271">
        <v>0</v>
      </c>
      <c r="D25" s="271">
        <v>39</v>
      </c>
      <c r="E25" s="270">
        <v>41</v>
      </c>
      <c r="F25" s="271">
        <v>0</v>
      </c>
      <c r="G25" s="271">
        <v>41</v>
      </c>
      <c r="H25" s="270">
        <v>5</v>
      </c>
      <c r="I25" s="271">
        <v>0</v>
      </c>
      <c r="J25" s="271">
        <v>5</v>
      </c>
      <c r="K25" s="270">
        <v>10</v>
      </c>
      <c r="L25" s="271">
        <v>0</v>
      </c>
      <c r="M25" s="271">
        <v>10</v>
      </c>
      <c r="N25" s="72">
        <f t="shared" si="0"/>
        <v>95</v>
      </c>
      <c r="O25" s="73">
        <f t="shared" si="0"/>
        <v>0</v>
      </c>
      <c r="P25" s="73">
        <f t="shared" si="1"/>
        <v>95</v>
      </c>
    </row>
    <row r="26" spans="1:16" s="71" customFormat="1">
      <c r="A26" s="74" t="s">
        <v>359</v>
      </c>
      <c r="B26" s="270">
        <v>8</v>
      </c>
      <c r="C26" s="271">
        <v>1</v>
      </c>
      <c r="D26" s="271">
        <v>9</v>
      </c>
      <c r="E26" s="270">
        <v>0</v>
      </c>
      <c r="F26" s="271">
        <v>0</v>
      </c>
      <c r="G26" s="271">
        <v>0</v>
      </c>
      <c r="H26" s="270">
        <v>0</v>
      </c>
      <c r="I26" s="271">
        <v>0</v>
      </c>
      <c r="J26" s="271">
        <v>0</v>
      </c>
      <c r="K26" s="270">
        <v>0</v>
      </c>
      <c r="L26" s="271">
        <v>0</v>
      </c>
      <c r="M26" s="271">
        <v>0</v>
      </c>
      <c r="N26" s="72">
        <f t="shared" si="0"/>
        <v>8</v>
      </c>
      <c r="O26" s="73">
        <f t="shared" si="0"/>
        <v>1</v>
      </c>
      <c r="P26" s="73">
        <f t="shared" si="1"/>
        <v>9</v>
      </c>
    </row>
    <row r="27" spans="1:16">
      <c r="A27" s="74" t="s">
        <v>360</v>
      </c>
      <c r="B27" s="270">
        <v>0</v>
      </c>
      <c r="C27" s="271">
        <v>0</v>
      </c>
      <c r="D27" s="271">
        <v>0</v>
      </c>
      <c r="E27" s="270">
        <v>9</v>
      </c>
      <c r="F27" s="271">
        <v>10</v>
      </c>
      <c r="G27" s="271">
        <v>19</v>
      </c>
      <c r="H27" s="270">
        <v>0</v>
      </c>
      <c r="I27" s="271">
        <v>0</v>
      </c>
      <c r="J27" s="271">
        <v>0</v>
      </c>
      <c r="K27" s="270">
        <v>0</v>
      </c>
      <c r="L27" s="271">
        <v>0</v>
      </c>
      <c r="M27" s="271">
        <v>0</v>
      </c>
      <c r="N27" s="72">
        <f t="shared" si="0"/>
        <v>9</v>
      </c>
      <c r="O27" s="73">
        <f t="shared" si="0"/>
        <v>10</v>
      </c>
      <c r="P27" s="73">
        <f t="shared" si="1"/>
        <v>19</v>
      </c>
    </row>
    <row r="28" spans="1:16">
      <c r="A28" s="74" t="s">
        <v>361</v>
      </c>
      <c r="B28" s="270">
        <v>30</v>
      </c>
      <c r="C28" s="271">
        <v>0</v>
      </c>
      <c r="D28" s="271">
        <v>30</v>
      </c>
      <c r="E28" s="270">
        <v>72</v>
      </c>
      <c r="F28" s="271">
        <v>2</v>
      </c>
      <c r="G28" s="271">
        <v>74</v>
      </c>
      <c r="H28" s="270">
        <v>25</v>
      </c>
      <c r="I28" s="271">
        <v>0</v>
      </c>
      <c r="J28" s="271">
        <v>25</v>
      </c>
      <c r="K28" s="270">
        <v>10</v>
      </c>
      <c r="L28" s="271">
        <v>1</v>
      </c>
      <c r="M28" s="271">
        <v>11</v>
      </c>
      <c r="N28" s="72">
        <f t="shared" si="0"/>
        <v>137</v>
      </c>
      <c r="O28" s="73">
        <f t="shared" si="0"/>
        <v>3</v>
      </c>
      <c r="P28" s="73">
        <f t="shared" si="1"/>
        <v>140</v>
      </c>
    </row>
    <row r="29" spans="1:16">
      <c r="A29" s="74" t="s">
        <v>515</v>
      </c>
      <c r="B29" s="270">
        <v>1</v>
      </c>
      <c r="C29" s="271">
        <v>0</v>
      </c>
      <c r="D29" s="271">
        <v>1</v>
      </c>
      <c r="E29" s="270">
        <v>0</v>
      </c>
      <c r="F29" s="271">
        <v>0</v>
      </c>
      <c r="G29" s="271">
        <v>0</v>
      </c>
      <c r="H29" s="270">
        <v>0</v>
      </c>
      <c r="I29" s="271">
        <v>0</v>
      </c>
      <c r="J29" s="271">
        <v>0</v>
      </c>
      <c r="K29" s="270">
        <v>0</v>
      </c>
      <c r="L29" s="271">
        <v>0</v>
      </c>
      <c r="M29" s="271">
        <v>0</v>
      </c>
      <c r="N29" s="72">
        <f t="shared" si="0"/>
        <v>1</v>
      </c>
      <c r="O29" s="73">
        <f t="shared" si="0"/>
        <v>0</v>
      </c>
      <c r="P29" s="73">
        <f>SUM(N29:O29)</f>
        <v>1</v>
      </c>
    </row>
    <row r="30" spans="1:16">
      <c r="A30" s="74" t="s">
        <v>311</v>
      </c>
      <c r="B30" s="270">
        <v>0</v>
      </c>
      <c r="C30" s="271">
        <v>0</v>
      </c>
      <c r="D30" s="271">
        <v>0</v>
      </c>
      <c r="E30" s="270">
        <v>27</v>
      </c>
      <c r="F30" s="271">
        <v>0</v>
      </c>
      <c r="G30" s="271">
        <v>27</v>
      </c>
      <c r="H30" s="270">
        <v>0</v>
      </c>
      <c r="I30" s="271">
        <v>0</v>
      </c>
      <c r="J30" s="271">
        <v>0</v>
      </c>
      <c r="K30" s="270">
        <v>0</v>
      </c>
      <c r="L30" s="271">
        <v>0</v>
      </c>
      <c r="M30" s="271">
        <v>0</v>
      </c>
      <c r="N30" s="72">
        <f t="shared" si="0"/>
        <v>27</v>
      </c>
      <c r="O30" s="73">
        <f t="shared" si="0"/>
        <v>0</v>
      </c>
      <c r="P30" s="73">
        <f t="shared" si="1"/>
        <v>27</v>
      </c>
    </row>
    <row r="31" spans="1:16">
      <c r="A31" s="74" t="s">
        <v>362</v>
      </c>
      <c r="B31" s="270">
        <v>5</v>
      </c>
      <c r="C31" s="271">
        <v>0</v>
      </c>
      <c r="D31" s="271">
        <v>5</v>
      </c>
      <c r="E31" s="270">
        <v>4</v>
      </c>
      <c r="F31" s="271">
        <v>0</v>
      </c>
      <c r="G31" s="271">
        <v>4</v>
      </c>
      <c r="H31" s="270">
        <v>0</v>
      </c>
      <c r="I31" s="271">
        <v>0</v>
      </c>
      <c r="J31" s="271">
        <v>0</v>
      </c>
      <c r="K31" s="270">
        <v>0</v>
      </c>
      <c r="L31" s="271">
        <v>0</v>
      </c>
      <c r="M31" s="271">
        <v>0</v>
      </c>
      <c r="N31" s="72">
        <f t="shared" si="0"/>
        <v>9</v>
      </c>
      <c r="O31" s="73">
        <f t="shared" si="0"/>
        <v>0</v>
      </c>
      <c r="P31" s="73">
        <f>SUM(N31:O31)</f>
        <v>9</v>
      </c>
    </row>
    <row r="32" spans="1:16">
      <c r="A32" s="74" t="s">
        <v>363</v>
      </c>
      <c r="B32" s="270">
        <v>2</v>
      </c>
      <c r="C32" s="271">
        <v>1</v>
      </c>
      <c r="D32" s="271">
        <v>3</v>
      </c>
      <c r="E32" s="270">
        <v>2</v>
      </c>
      <c r="F32" s="271">
        <v>21</v>
      </c>
      <c r="G32" s="271">
        <v>23</v>
      </c>
      <c r="H32" s="270">
        <v>0</v>
      </c>
      <c r="I32" s="271">
        <v>0</v>
      </c>
      <c r="J32" s="271">
        <v>0</v>
      </c>
      <c r="K32" s="270">
        <v>1</v>
      </c>
      <c r="L32" s="271">
        <v>5</v>
      </c>
      <c r="M32" s="271">
        <v>6</v>
      </c>
      <c r="N32" s="72">
        <f t="shared" si="0"/>
        <v>5</v>
      </c>
      <c r="O32" s="73">
        <f t="shared" si="0"/>
        <v>27</v>
      </c>
      <c r="P32" s="73">
        <f t="shared" si="1"/>
        <v>32</v>
      </c>
    </row>
    <row r="33" spans="1:16">
      <c r="A33" s="74" t="s">
        <v>312</v>
      </c>
      <c r="B33" s="270">
        <v>15</v>
      </c>
      <c r="C33" s="271">
        <v>4</v>
      </c>
      <c r="D33" s="271">
        <v>19</v>
      </c>
      <c r="E33" s="270">
        <v>27</v>
      </c>
      <c r="F33" s="271">
        <v>18</v>
      </c>
      <c r="G33" s="271">
        <v>45</v>
      </c>
      <c r="H33" s="270">
        <v>0</v>
      </c>
      <c r="I33" s="271">
        <v>0</v>
      </c>
      <c r="J33" s="271">
        <v>0</v>
      </c>
      <c r="K33" s="270">
        <v>4</v>
      </c>
      <c r="L33" s="271">
        <v>2</v>
      </c>
      <c r="M33" s="271">
        <v>6</v>
      </c>
      <c r="N33" s="72">
        <f t="shared" si="0"/>
        <v>46</v>
      </c>
      <c r="O33" s="73">
        <f t="shared" si="0"/>
        <v>24</v>
      </c>
      <c r="P33" s="73">
        <f t="shared" si="1"/>
        <v>70</v>
      </c>
    </row>
    <row r="34" spans="1:16">
      <c r="A34" s="74" t="s">
        <v>313</v>
      </c>
      <c r="B34" s="270">
        <v>0</v>
      </c>
      <c r="C34" s="271">
        <v>0</v>
      </c>
      <c r="D34" s="271">
        <v>0</v>
      </c>
      <c r="E34" s="270">
        <v>6</v>
      </c>
      <c r="F34" s="271">
        <v>4</v>
      </c>
      <c r="G34" s="271">
        <v>10</v>
      </c>
      <c r="H34" s="270">
        <v>0</v>
      </c>
      <c r="I34" s="271">
        <v>0</v>
      </c>
      <c r="J34" s="271">
        <v>0</v>
      </c>
      <c r="K34" s="270">
        <v>0</v>
      </c>
      <c r="L34" s="271">
        <v>0</v>
      </c>
      <c r="M34" s="271">
        <v>0</v>
      </c>
      <c r="N34" s="72">
        <f t="shared" si="0"/>
        <v>6</v>
      </c>
      <c r="O34" s="73">
        <f t="shared" si="0"/>
        <v>4</v>
      </c>
      <c r="P34" s="73">
        <f>SUM(N34:O34)</f>
        <v>10</v>
      </c>
    </row>
    <row r="35" spans="1:16">
      <c r="A35" s="74" t="s">
        <v>364</v>
      </c>
      <c r="B35" s="270">
        <v>16</v>
      </c>
      <c r="C35" s="271">
        <v>0</v>
      </c>
      <c r="D35" s="271">
        <v>16</v>
      </c>
      <c r="E35" s="270">
        <v>10</v>
      </c>
      <c r="F35" s="271">
        <v>0</v>
      </c>
      <c r="G35" s="271">
        <v>10</v>
      </c>
      <c r="H35" s="270">
        <v>0</v>
      </c>
      <c r="I35" s="271">
        <v>0</v>
      </c>
      <c r="J35" s="271">
        <v>0</v>
      </c>
      <c r="K35" s="270">
        <v>0</v>
      </c>
      <c r="L35" s="271">
        <v>0</v>
      </c>
      <c r="M35" s="271">
        <v>0</v>
      </c>
      <c r="N35" s="72">
        <f t="shared" si="0"/>
        <v>26</v>
      </c>
      <c r="O35" s="73">
        <f t="shared" si="0"/>
        <v>0</v>
      </c>
      <c r="P35" s="73">
        <f>SUM(N35:O35)</f>
        <v>26</v>
      </c>
    </row>
    <row r="36" spans="1:16">
      <c r="A36" s="74" t="s">
        <v>314</v>
      </c>
      <c r="B36" s="270">
        <v>21</v>
      </c>
      <c r="C36" s="271">
        <v>0</v>
      </c>
      <c r="D36" s="271">
        <v>21</v>
      </c>
      <c r="E36" s="270">
        <v>22</v>
      </c>
      <c r="F36" s="271">
        <v>0</v>
      </c>
      <c r="G36" s="271">
        <v>22</v>
      </c>
      <c r="H36" s="270">
        <v>15</v>
      </c>
      <c r="I36" s="271">
        <v>0</v>
      </c>
      <c r="J36" s="271">
        <v>15</v>
      </c>
      <c r="K36" s="270">
        <v>8</v>
      </c>
      <c r="L36" s="271">
        <v>0</v>
      </c>
      <c r="M36" s="271">
        <v>8</v>
      </c>
      <c r="N36" s="72">
        <f t="shared" si="0"/>
        <v>66</v>
      </c>
      <c r="O36" s="73">
        <f t="shared" si="0"/>
        <v>0</v>
      </c>
      <c r="P36" s="73">
        <f t="shared" si="1"/>
        <v>66</v>
      </c>
    </row>
    <row r="37" spans="1:16">
      <c r="A37" s="180" t="s">
        <v>365</v>
      </c>
      <c r="B37" s="270">
        <v>0</v>
      </c>
      <c r="C37" s="271">
        <v>3</v>
      </c>
      <c r="D37" s="271">
        <v>3</v>
      </c>
      <c r="E37" s="270">
        <v>0</v>
      </c>
      <c r="F37" s="271">
        <v>0</v>
      </c>
      <c r="G37" s="271">
        <v>0</v>
      </c>
      <c r="H37" s="270">
        <v>1</v>
      </c>
      <c r="I37" s="271">
        <v>3</v>
      </c>
      <c r="J37" s="271">
        <v>4</v>
      </c>
      <c r="K37" s="270">
        <v>0</v>
      </c>
      <c r="L37" s="271">
        <v>0</v>
      </c>
      <c r="M37" s="271">
        <v>0</v>
      </c>
      <c r="N37" s="72">
        <f t="shared" si="0"/>
        <v>1</v>
      </c>
      <c r="O37" s="73">
        <f t="shared" si="0"/>
        <v>6</v>
      </c>
      <c r="P37" s="73">
        <f t="shared" si="1"/>
        <v>7</v>
      </c>
    </row>
    <row r="38" spans="1:16">
      <c r="A38" s="74" t="s">
        <v>315</v>
      </c>
      <c r="B38" s="270">
        <v>3</v>
      </c>
      <c r="C38" s="271">
        <v>0</v>
      </c>
      <c r="D38" s="271">
        <v>3</v>
      </c>
      <c r="E38" s="270">
        <v>169</v>
      </c>
      <c r="F38" s="271">
        <v>4</v>
      </c>
      <c r="G38" s="271">
        <v>173</v>
      </c>
      <c r="H38" s="270">
        <v>20</v>
      </c>
      <c r="I38" s="271">
        <v>0</v>
      </c>
      <c r="J38" s="271">
        <v>20</v>
      </c>
      <c r="K38" s="270">
        <v>19</v>
      </c>
      <c r="L38" s="271">
        <v>0</v>
      </c>
      <c r="M38" s="271">
        <v>19</v>
      </c>
      <c r="N38" s="72">
        <f t="shared" si="0"/>
        <v>211</v>
      </c>
      <c r="O38" s="73">
        <f t="shared" si="0"/>
        <v>4</v>
      </c>
      <c r="P38" s="73">
        <f t="shared" si="1"/>
        <v>215</v>
      </c>
    </row>
    <row r="39" spans="1:16">
      <c r="A39" s="74" t="s">
        <v>366</v>
      </c>
      <c r="B39" s="270">
        <v>0</v>
      </c>
      <c r="C39" s="271">
        <v>0</v>
      </c>
      <c r="D39" s="271">
        <v>0</v>
      </c>
      <c r="E39" s="270">
        <v>0</v>
      </c>
      <c r="F39" s="271">
        <v>0</v>
      </c>
      <c r="G39" s="271">
        <v>0</v>
      </c>
      <c r="H39" s="270">
        <v>0</v>
      </c>
      <c r="I39" s="271">
        <v>0</v>
      </c>
      <c r="J39" s="271">
        <v>0</v>
      </c>
      <c r="K39" s="270">
        <v>3</v>
      </c>
      <c r="L39" s="271">
        <v>0</v>
      </c>
      <c r="M39" s="271">
        <v>3</v>
      </c>
      <c r="N39" s="72">
        <f t="shared" si="0"/>
        <v>3</v>
      </c>
      <c r="O39" s="73">
        <f t="shared" si="0"/>
        <v>0</v>
      </c>
      <c r="P39" s="73">
        <f t="shared" si="1"/>
        <v>3</v>
      </c>
    </row>
    <row r="40" spans="1:16">
      <c r="A40" s="74" t="s">
        <v>316</v>
      </c>
      <c r="B40" s="270">
        <v>5</v>
      </c>
      <c r="C40" s="271">
        <v>1</v>
      </c>
      <c r="D40" s="271">
        <v>6</v>
      </c>
      <c r="E40" s="270">
        <v>16</v>
      </c>
      <c r="F40" s="271">
        <v>13</v>
      </c>
      <c r="G40" s="271">
        <v>29</v>
      </c>
      <c r="H40" s="270">
        <v>0</v>
      </c>
      <c r="I40" s="271">
        <v>0</v>
      </c>
      <c r="J40" s="271">
        <v>0</v>
      </c>
      <c r="K40" s="270">
        <v>2</v>
      </c>
      <c r="L40" s="271">
        <v>3</v>
      </c>
      <c r="M40" s="271">
        <v>5</v>
      </c>
      <c r="N40" s="72">
        <f t="shared" si="0"/>
        <v>23</v>
      </c>
      <c r="O40" s="73">
        <f t="shared" si="0"/>
        <v>17</v>
      </c>
      <c r="P40" s="73">
        <f>SUM(N40:O40)</f>
        <v>40</v>
      </c>
    </row>
    <row r="41" spans="1:16">
      <c r="A41" s="74" t="s">
        <v>367</v>
      </c>
      <c r="B41" s="270">
        <v>4</v>
      </c>
      <c r="C41" s="271">
        <v>3</v>
      </c>
      <c r="D41" s="271">
        <v>7</v>
      </c>
      <c r="E41" s="270">
        <v>8</v>
      </c>
      <c r="F41" s="271">
        <v>11</v>
      </c>
      <c r="G41" s="271">
        <v>19</v>
      </c>
      <c r="H41" s="270">
        <v>0</v>
      </c>
      <c r="I41" s="271">
        <v>9</v>
      </c>
      <c r="J41" s="271">
        <v>9</v>
      </c>
      <c r="K41" s="270">
        <v>3</v>
      </c>
      <c r="L41" s="271">
        <v>8</v>
      </c>
      <c r="M41" s="271">
        <v>11</v>
      </c>
      <c r="N41" s="72">
        <f t="shared" si="0"/>
        <v>15</v>
      </c>
      <c r="O41" s="73">
        <f t="shared" si="0"/>
        <v>31</v>
      </c>
      <c r="P41" s="73">
        <f t="shared" si="1"/>
        <v>46</v>
      </c>
    </row>
    <row r="42" spans="1:16">
      <c r="A42" s="74" t="s">
        <v>317</v>
      </c>
      <c r="B42" s="270">
        <v>18</v>
      </c>
      <c r="C42" s="271">
        <v>33</v>
      </c>
      <c r="D42" s="271">
        <v>51</v>
      </c>
      <c r="E42" s="270">
        <v>29</v>
      </c>
      <c r="F42" s="271">
        <v>65</v>
      </c>
      <c r="G42" s="271">
        <v>94</v>
      </c>
      <c r="H42" s="270">
        <v>4</v>
      </c>
      <c r="I42" s="271">
        <v>13</v>
      </c>
      <c r="J42" s="271">
        <v>17</v>
      </c>
      <c r="K42" s="270">
        <v>0</v>
      </c>
      <c r="L42" s="271">
        <v>0</v>
      </c>
      <c r="M42" s="271">
        <v>0</v>
      </c>
      <c r="N42" s="72">
        <f t="shared" si="0"/>
        <v>51</v>
      </c>
      <c r="O42" s="73">
        <f t="shared" si="0"/>
        <v>111</v>
      </c>
      <c r="P42" s="73">
        <f t="shared" si="1"/>
        <v>162</v>
      </c>
    </row>
    <row r="43" spans="1:16">
      <c r="A43" s="180" t="s">
        <v>318</v>
      </c>
      <c r="B43" s="270">
        <v>0</v>
      </c>
      <c r="C43" s="271">
        <v>0</v>
      </c>
      <c r="D43" s="271">
        <v>0</v>
      </c>
      <c r="E43" s="270">
        <v>3</v>
      </c>
      <c r="F43" s="271">
        <v>4</v>
      </c>
      <c r="G43" s="271">
        <v>7</v>
      </c>
      <c r="H43" s="270">
        <v>0</v>
      </c>
      <c r="I43" s="271">
        <v>0</v>
      </c>
      <c r="J43" s="271">
        <v>0</v>
      </c>
      <c r="K43" s="270">
        <v>13</v>
      </c>
      <c r="L43" s="271">
        <v>2</v>
      </c>
      <c r="M43" s="271">
        <v>15</v>
      </c>
      <c r="N43" s="72">
        <f t="shared" si="0"/>
        <v>16</v>
      </c>
      <c r="O43" s="73">
        <f t="shared" si="0"/>
        <v>6</v>
      </c>
      <c r="P43" s="73">
        <f t="shared" si="1"/>
        <v>22</v>
      </c>
    </row>
    <row r="44" spans="1:16">
      <c r="A44" s="74" t="s">
        <v>368</v>
      </c>
      <c r="B44" s="270">
        <v>3</v>
      </c>
      <c r="C44" s="271">
        <v>2</v>
      </c>
      <c r="D44" s="271">
        <v>5</v>
      </c>
      <c r="E44" s="270">
        <v>5</v>
      </c>
      <c r="F44" s="271">
        <v>2</v>
      </c>
      <c r="G44" s="271">
        <v>7</v>
      </c>
      <c r="H44" s="270">
        <v>5</v>
      </c>
      <c r="I44" s="271">
        <v>0</v>
      </c>
      <c r="J44" s="271">
        <v>5</v>
      </c>
      <c r="K44" s="270">
        <v>0</v>
      </c>
      <c r="L44" s="271">
        <v>0</v>
      </c>
      <c r="M44" s="271">
        <v>0</v>
      </c>
      <c r="N44" s="72">
        <f t="shared" si="0"/>
        <v>13</v>
      </c>
      <c r="O44" s="73">
        <f t="shared" si="0"/>
        <v>4</v>
      </c>
      <c r="P44" s="73">
        <f t="shared" si="1"/>
        <v>17</v>
      </c>
    </row>
    <row r="45" spans="1:16">
      <c r="A45" s="180" t="s">
        <v>319</v>
      </c>
      <c r="B45" s="270">
        <v>8</v>
      </c>
      <c r="C45" s="271">
        <v>127</v>
      </c>
      <c r="D45" s="271">
        <v>135</v>
      </c>
      <c r="E45" s="270">
        <v>12</v>
      </c>
      <c r="F45" s="271">
        <v>218</v>
      </c>
      <c r="G45" s="271">
        <v>230</v>
      </c>
      <c r="H45" s="270">
        <v>4</v>
      </c>
      <c r="I45" s="271">
        <v>40</v>
      </c>
      <c r="J45" s="271">
        <v>44</v>
      </c>
      <c r="K45" s="270">
        <v>0</v>
      </c>
      <c r="L45" s="271">
        <v>22</v>
      </c>
      <c r="M45" s="271">
        <v>22</v>
      </c>
      <c r="N45" s="72">
        <f t="shared" si="0"/>
        <v>24</v>
      </c>
      <c r="O45" s="73">
        <f t="shared" si="0"/>
        <v>407</v>
      </c>
      <c r="P45" s="73">
        <f t="shared" si="1"/>
        <v>431</v>
      </c>
    </row>
    <row r="46" spans="1:16">
      <c r="A46" s="74" t="s">
        <v>516</v>
      </c>
      <c r="B46" s="270">
        <v>1</v>
      </c>
      <c r="C46" s="271">
        <v>1</v>
      </c>
      <c r="D46" s="271">
        <v>2</v>
      </c>
      <c r="E46" s="270">
        <v>0</v>
      </c>
      <c r="F46" s="271">
        <v>0</v>
      </c>
      <c r="G46" s="271">
        <v>0</v>
      </c>
      <c r="H46" s="270">
        <v>0</v>
      </c>
      <c r="I46" s="271">
        <v>0</v>
      </c>
      <c r="J46" s="271">
        <v>0</v>
      </c>
      <c r="K46" s="270">
        <v>0</v>
      </c>
      <c r="L46" s="271">
        <v>0</v>
      </c>
      <c r="M46" s="271">
        <v>0</v>
      </c>
      <c r="N46" s="72">
        <f t="shared" si="0"/>
        <v>1</v>
      </c>
      <c r="O46" s="73">
        <f t="shared" si="0"/>
        <v>1</v>
      </c>
      <c r="P46" s="73">
        <f t="shared" si="1"/>
        <v>2</v>
      </c>
    </row>
    <row r="47" spans="1:16">
      <c r="A47" s="74" t="s">
        <v>320</v>
      </c>
      <c r="B47" s="270">
        <v>5</v>
      </c>
      <c r="C47" s="271">
        <v>4</v>
      </c>
      <c r="D47" s="271">
        <v>9</v>
      </c>
      <c r="E47" s="270">
        <v>2</v>
      </c>
      <c r="F47" s="271">
        <v>9</v>
      </c>
      <c r="G47" s="271">
        <v>11</v>
      </c>
      <c r="H47" s="270">
        <v>0</v>
      </c>
      <c r="I47" s="271">
        <v>0</v>
      </c>
      <c r="J47" s="271">
        <v>0</v>
      </c>
      <c r="K47" s="270">
        <v>0</v>
      </c>
      <c r="L47" s="271">
        <v>0</v>
      </c>
      <c r="M47" s="271">
        <v>0</v>
      </c>
      <c r="N47" s="72">
        <f t="shared" si="0"/>
        <v>7</v>
      </c>
      <c r="O47" s="73">
        <f t="shared" si="0"/>
        <v>13</v>
      </c>
      <c r="P47" s="73">
        <f t="shared" si="1"/>
        <v>20</v>
      </c>
    </row>
    <row r="48" spans="1:16">
      <c r="A48" s="74" t="s">
        <v>369</v>
      </c>
      <c r="B48" s="270">
        <v>2</v>
      </c>
      <c r="C48" s="271">
        <v>0</v>
      </c>
      <c r="D48" s="271">
        <v>2</v>
      </c>
      <c r="E48" s="270">
        <v>0</v>
      </c>
      <c r="F48" s="271">
        <v>3</v>
      </c>
      <c r="G48" s="271">
        <v>3</v>
      </c>
      <c r="H48" s="270">
        <v>3</v>
      </c>
      <c r="I48" s="271">
        <v>1</v>
      </c>
      <c r="J48" s="271">
        <v>4</v>
      </c>
      <c r="K48" s="270">
        <v>0</v>
      </c>
      <c r="L48" s="271">
        <v>0</v>
      </c>
      <c r="M48" s="271">
        <v>0</v>
      </c>
      <c r="N48" s="72">
        <f t="shared" si="0"/>
        <v>5</v>
      </c>
      <c r="O48" s="73">
        <f t="shared" si="0"/>
        <v>4</v>
      </c>
      <c r="P48" s="73">
        <f t="shared" si="1"/>
        <v>9</v>
      </c>
    </row>
    <row r="49" spans="1:16">
      <c r="A49" s="74" t="s">
        <v>517</v>
      </c>
      <c r="B49" s="270">
        <v>1</v>
      </c>
      <c r="C49" s="271">
        <v>0</v>
      </c>
      <c r="D49" s="271">
        <v>1</v>
      </c>
      <c r="E49" s="270">
        <v>0</v>
      </c>
      <c r="F49" s="271">
        <v>0</v>
      </c>
      <c r="G49" s="271">
        <v>0</v>
      </c>
      <c r="H49" s="270">
        <v>0</v>
      </c>
      <c r="I49" s="271">
        <v>0</v>
      </c>
      <c r="J49" s="271">
        <v>0</v>
      </c>
      <c r="K49" s="270">
        <v>0</v>
      </c>
      <c r="L49" s="271">
        <v>0</v>
      </c>
      <c r="M49" s="271">
        <v>0</v>
      </c>
      <c r="N49" s="72">
        <f t="shared" si="0"/>
        <v>1</v>
      </c>
      <c r="O49" s="73">
        <f t="shared" si="0"/>
        <v>0</v>
      </c>
      <c r="P49" s="73">
        <f t="shared" si="1"/>
        <v>1</v>
      </c>
    </row>
    <row r="50" spans="1:16">
      <c r="A50" s="74" t="s">
        <v>370</v>
      </c>
      <c r="B50" s="270">
        <v>33</v>
      </c>
      <c r="C50" s="271">
        <v>1</v>
      </c>
      <c r="D50" s="271">
        <v>34</v>
      </c>
      <c r="E50" s="270">
        <v>62</v>
      </c>
      <c r="F50" s="271">
        <v>1</v>
      </c>
      <c r="G50" s="271">
        <v>63</v>
      </c>
      <c r="H50" s="270">
        <v>18</v>
      </c>
      <c r="I50" s="271">
        <v>0</v>
      </c>
      <c r="J50" s="271">
        <v>18</v>
      </c>
      <c r="K50" s="270">
        <v>13</v>
      </c>
      <c r="L50" s="271">
        <v>0</v>
      </c>
      <c r="M50" s="271">
        <v>13</v>
      </c>
      <c r="N50" s="72">
        <f t="shared" si="0"/>
        <v>126</v>
      </c>
      <c r="O50" s="73">
        <f t="shared" si="0"/>
        <v>2</v>
      </c>
      <c r="P50" s="73">
        <f t="shared" si="1"/>
        <v>128</v>
      </c>
    </row>
    <row r="51" spans="1:16">
      <c r="A51" s="74" t="s">
        <v>371</v>
      </c>
      <c r="B51" s="270">
        <v>138</v>
      </c>
      <c r="C51" s="271">
        <v>4</v>
      </c>
      <c r="D51" s="271">
        <v>142</v>
      </c>
      <c r="E51" s="270">
        <v>323</v>
      </c>
      <c r="F51" s="271">
        <v>4</v>
      </c>
      <c r="G51" s="271">
        <v>327</v>
      </c>
      <c r="H51" s="270">
        <v>32</v>
      </c>
      <c r="I51" s="271">
        <v>0</v>
      </c>
      <c r="J51" s="271">
        <v>32</v>
      </c>
      <c r="K51" s="270">
        <v>44</v>
      </c>
      <c r="L51" s="271">
        <v>1</v>
      </c>
      <c r="M51" s="271">
        <v>45</v>
      </c>
      <c r="N51" s="72">
        <f t="shared" si="0"/>
        <v>537</v>
      </c>
      <c r="O51" s="73">
        <f t="shared" si="0"/>
        <v>9</v>
      </c>
      <c r="P51" s="73">
        <f t="shared" si="1"/>
        <v>546</v>
      </c>
    </row>
    <row r="52" spans="1:16">
      <c r="A52" s="74" t="s">
        <v>372</v>
      </c>
      <c r="B52" s="270">
        <v>25</v>
      </c>
      <c r="C52" s="271">
        <v>0</v>
      </c>
      <c r="D52" s="271">
        <v>25</v>
      </c>
      <c r="E52" s="270">
        <v>123</v>
      </c>
      <c r="F52" s="271">
        <v>3</v>
      </c>
      <c r="G52" s="271">
        <v>126</v>
      </c>
      <c r="H52" s="270">
        <v>42</v>
      </c>
      <c r="I52" s="271">
        <v>1</v>
      </c>
      <c r="J52" s="271">
        <v>43</v>
      </c>
      <c r="K52" s="270">
        <v>22</v>
      </c>
      <c r="L52" s="271">
        <v>0</v>
      </c>
      <c r="M52" s="271">
        <v>22</v>
      </c>
      <c r="N52" s="72">
        <f t="shared" si="0"/>
        <v>212</v>
      </c>
      <c r="O52" s="73">
        <f t="shared" si="0"/>
        <v>4</v>
      </c>
      <c r="P52" s="73">
        <f t="shared" si="1"/>
        <v>216</v>
      </c>
    </row>
    <row r="53" spans="1:16">
      <c r="A53" s="74" t="s">
        <v>373</v>
      </c>
      <c r="B53" s="270">
        <v>10</v>
      </c>
      <c r="C53" s="271">
        <v>0</v>
      </c>
      <c r="D53" s="271">
        <v>10</v>
      </c>
      <c r="E53" s="270">
        <v>6</v>
      </c>
      <c r="F53" s="271">
        <v>0</v>
      </c>
      <c r="G53" s="271">
        <v>6</v>
      </c>
      <c r="H53" s="270">
        <v>1</v>
      </c>
      <c r="I53" s="271">
        <v>0</v>
      </c>
      <c r="J53" s="271">
        <v>1</v>
      </c>
      <c r="K53" s="270">
        <v>4</v>
      </c>
      <c r="L53" s="271">
        <v>0</v>
      </c>
      <c r="M53" s="271">
        <v>4</v>
      </c>
      <c r="N53" s="72">
        <f t="shared" si="0"/>
        <v>21</v>
      </c>
      <c r="O53" s="73">
        <f t="shared" si="0"/>
        <v>0</v>
      </c>
      <c r="P53" s="73">
        <f t="shared" si="1"/>
        <v>21</v>
      </c>
    </row>
    <row r="54" spans="1:16">
      <c r="A54" s="74" t="s">
        <v>321</v>
      </c>
      <c r="B54" s="270">
        <v>0</v>
      </c>
      <c r="C54" s="271">
        <v>0</v>
      </c>
      <c r="D54" s="271">
        <v>0</v>
      </c>
      <c r="E54" s="270">
        <v>4</v>
      </c>
      <c r="F54" s="271">
        <v>1</v>
      </c>
      <c r="G54" s="271">
        <v>5</v>
      </c>
      <c r="H54" s="270">
        <v>0</v>
      </c>
      <c r="I54" s="271">
        <v>0</v>
      </c>
      <c r="J54" s="271">
        <v>0</v>
      </c>
      <c r="K54" s="270">
        <v>6</v>
      </c>
      <c r="L54" s="271">
        <v>0</v>
      </c>
      <c r="M54" s="271">
        <v>6</v>
      </c>
      <c r="N54" s="72">
        <f t="shared" si="0"/>
        <v>10</v>
      </c>
      <c r="O54" s="73">
        <f t="shared" si="0"/>
        <v>1</v>
      </c>
      <c r="P54" s="73">
        <f t="shared" si="1"/>
        <v>11</v>
      </c>
    </row>
    <row r="55" spans="1:16">
      <c r="A55" s="74" t="s">
        <v>374</v>
      </c>
      <c r="B55" s="270">
        <v>0</v>
      </c>
      <c r="C55" s="271">
        <v>0</v>
      </c>
      <c r="D55" s="271">
        <v>0</v>
      </c>
      <c r="E55" s="270">
        <v>0</v>
      </c>
      <c r="F55" s="271">
        <v>0</v>
      </c>
      <c r="G55" s="271">
        <v>0</v>
      </c>
      <c r="H55" s="270">
        <v>1</v>
      </c>
      <c r="I55" s="271">
        <v>0</v>
      </c>
      <c r="J55" s="271">
        <v>1</v>
      </c>
      <c r="K55" s="270">
        <v>0</v>
      </c>
      <c r="L55" s="271">
        <v>0</v>
      </c>
      <c r="M55" s="271">
        <v>0</v>
      </c>
      <c r="N55" s="72">
        <f t="shared" si="0"/>
        <v>1</v>
      </c>
      <c r="O55" s="73">
        <f t="shared" si="0"/>
        <v>0</v>
      </c>
      <c r="P55" s="73">
        <f t="shared" si="1"/>
        <v>1</v>
      </c>
    </row>
    <row r="56" spans="1:16">
      <c r="A56" s="74" t="s">
        <v>375</v>
      </c>
      <c r="B56" s="270">
        <v>12</v>
      </c>
      <c r="C56" s="271">
        <v>1</v>
      </c>
      <c r="D56" s="271">
        <v>13</v>
      </c>
      <c r="E56" s="270">
        <v>7</v>
      </c>
      <c r="F56" s="271">
        <v>0</v>
      </c>
      <c r="G56" s="271">
        <v>7</v>
      </c>
      <c r="H56" s="270">
        <v>6</v>
      </c>
      <c r="I56" s="271">
        <v>0</v>
      </c>
      <c r="J56" s="271">
        <v>6</v>
      </c>
      <c r="K56" s="270">
        <v>8</v>
      </c>
      <c r="L56" s="271">
        <v>0</v>
      </c>
      <c r="M56" s="271">
        <v>8</v>
      </c>
      <c r="N56" s="72">
        <f t="shared" si="0"/>
        <v>33</v>
      </c>
      <c r="O56" s="73">
        <f t="shared" si="0"/>
        <v>1</v>
      </c>
      <c r="P56" s="73">
        <f t="shared" si="1"/>
        <v>34</v>
      </c>
    </row>
    <row r="57" spans="1:16">
      <c r="A57" s="74" t="s">
        <v>322</v>
      </c>
      <c r="B57" s="270">
        <v>46</v>
      </c>
      <c r="C57" s="271">
        <v>5</v>
      </c>
      <c r="D57" s="271">
        <v>51</v>
      </c>
      <c r="E57" s="270">
        <v>144</v>
      </c>
      <c r="F57" s="271">
        <v>2</v>
      </c>
      <c r="G57" s="271">
        <v>146</v>
      </c>
      <c r="H57" s="270">
        <v>0</v>
      </c>
      <c r="I57" s="271">
        <v>0</v>
      </c>
      <c r="J57" s="271">
        <v>0</v>
      </c>
      <c r="K57" s="270">
        <v>0</v>
      </c>
      <c r="L57" s="271">
        <v>0</v>
      </c>
      <c r="M57" s="271">
        <v>0</v>
      </c>
      <c r="N57" s="72">
        <f t="shared" si="0"/>
        <v>190</v>
      </c>
      <c r="O57" s="73">
        <f t="shared" si="0"/>
        <v>7</v>
      </c>
      <c r="P57" s="73">
        <f t="shared" si="1"/>
        <v>197</v>
      </c>
    </row>
    <row r="58" spans="1:16">
      <c r="A58" s="74" t="s">
        <v>323</v>
      </c>
      <c r="B58" s="270">
        <v>0</v>
      </c>
      <c r="C58" s="271">
        <v>0</v>
      </c>
      <c r="D58" s="271">
        <v>0</v>
      </c>
      <c r="E58" s="270">
        <v>3</v>
      </c>
      <c r="F58" s="271">
        <v>1</v>
      </c>
      <c r="G58" s="271">
        <v>4</v>
      </c>
      <c r="H58" s="270">
        <v>0</v>
      </c>
      <c r="I58" s="271">
        <v>0</v>
      </c>
      <c r="J58" s="271">
        <v>0</v>
      </c>
      <c r="K58" s="270">
        <v>3</v>
      </c>
      <c r="L58" s="271">
        <v>1</v>
      </c>
      <c r="M58" s="271">
        <v>4</v>
      </c>
      <c r="N58" s="72">
        <f t="shared" si="0"/>
        <v>6</v>
      </c>
      <c r="O58" s="73">
        <f t="shared" si="0"/>
        <v>2</v>
      </c>
      <c r="P58" s="73">
        <f t="shared" si="1"/>
        <v>8</v>
      </c>
    </row>
    <row r="59" spans="1:16">
      <c r="A59" s="74" t="s">
        <v>324</v>
      </c>
      <c r="B59" s="270">
        <v>131</v>
      </c>
      <c r="C59" s="271">
        <v>175</v>
      </c>
      <c r="D59" s="271">
        <v>306</v>
      </c>
      <c r="E59" s="270">
        <v>381</v>
      </c>
      <c r="F59" s="271">
        <v>512</v>
      </c>
      <c r="G59" s="271">
        <v>893</v>
      </c>
      <c r="H59" s="270">
        <v>12</v>
      </c>
      <c r="I59" s="271">
        <v>7</v>
      </c>
      <c r="J59" s="271">
        <v>19</v>
      </c>
      <c r="K59" s="270">
        <v>16</v>
      </c>
      <c r="L59" s="271">
        <v>34</v>
      </c>
      <c r="M59" s="271">
        <v>50</v>
      </c>
      <c r="N59" s="72">
        <f t="shared" si="0"/>
        <v>540</v>
      </c>
      <c r="O59" s="73">
        <f t="shared" si="0"/>
        <v>728</v>
      </c>
      <c r="P59" s="73">
        <f t="shared" si="1"/>
        <v>1268</v>
      </c>
    </row>
    <row r="60" spans="1:16">
      <c r="A60" s="74" t="s">
        <v>325</v>
      </c>
      <c r="B60" s="270">
        <v>1</v>
      </c>
      <c r="C60" s="271">
        <v>11</v>
      </c>
      <c r="D60" s="271">
        <v>12</v>
      </c>
      <c r="E60" s="270">
        <v>1</v>
      </c>
      <c r="F60" s="271">
        <v>14</v>
      </c>
      <c r="G60" s="271">
        <v>15</v>
      </c>
      <c r="H60" s="270">
        <v>0</v>
      </c>
      <c r="I60" s="271">
        <v>16</v>
      </c>
      <c r="J60" s="271">
        <v>16</v>
      </c>
      <c r="K60" s="270">
        <v>0</v>
      </c>
      <c r="L60" s="271">
        <v>0</v>
      </c>
      <c r="M60" s="271">
        <v>0</v>
      </c>
      <c r="N60" s="72">
        <f t="shared" si="0"/>
        <v>2</v>
      </c>
      <c r="O60" s="73">
        <f t="shared" si="0"/>
        <v>41</v>
      </c>
      <c r="P60" s="73">
        <f t="shared" si="1"/>
        <v>43</v>
      </c>
    </row>
    <row r="61" spans="1:16">
      <c r="A61" s="74" t="s">
        <v>326</v>
      </c>
      <c r="B61" s="270">
        <v>2</v>
      </c>
      <c r="C61" s="271">
        <v>18</v>
      </c>
      <c r="D61" s="271">
        <v>20</v>
      </c>
      <c r="E61" s="270">
        <v>2</v>
      </c>
      <c r="F61" s="271">
        <v>31</v>
      </c>
      <c r="G61" s="271">
        <v>33</v>
      </c>
      <c r="H61" s="270">
        <v>0</v>
      </c>
      <c r="I61" s="271">
        <v>1</v>
      </c>
      <c r="J61" s="271">
        <v>1</v>
      </c>
      <c r="K61" s="270">
        <v>0</v>
      </c>
      <c r="L61" s="271">
        <v>0</v>
      </c>
      <c r="M61" s="271">
        <v>0</v>
      </c>
      <c r="N61" s="72">
        <f t="shared" si="0"/>
        <v>4</v>
      </c>
      <c r="O61" s="73">
        <f t="shared" si="0"/>
        <v>50</v>
      </c>
      <c r="P61" s="73">
        <f t="shared" si="1"/>
        <v>54</v>
      </c>
    </row>
    <row r="62" spans="1:16">
      <c r="A62" s="74" t="s">
        <v>327</v>
      </c>
      <c r="B62" s="270">
        <v>8</v>
      </c>
      <c r="C62" s="271">
        <v>219</v>
      </c>
      <c r="D62" s="271">
        <v>227</v>
      </c>
      <c r="E62" s="270">
        <v>35</v>
      </c>
      <c r="F62" s="271">
        <v>447</v>
      </c>
      <c r="G62" s="271">
        <v>482</v>
      </c>
      <c r="H62" s="270">
        <v>0</v>
      </c>
      <c r="I62" s="271">
        <v>10</v>
      </c>
      <c r="J62" s="271">
        <v>10</v>
      </c>
      <c r="K62" s="270">
        <v>1</v>
      </c>
      <c r="L62" s="271">
        <v>13</v>
      </c>
      <c r="M62" s="271">
        <v>14</v>
      </c>
      <c r="N62" s="72">
        <f t="shared" si="0"/>
        <v>44</v>
      </c>
      <c r="O62" s="73">
        <f t="shared" si="0"/>
        <v>689</v>
      </c>
      <c r="P62" s="73">
        <f t="shared" si="1"/>
        <v>733</v>
      </c>
    </row>
    <row r="63" spans="1:16">
      <c r="A63" s="74" t="s">
        <v>328</v>
      </c>
      <c r="B63" s="270">
        <v>7</v>
      </c>
      <c r="C63" s="271">
        <v>0</v>
      </c>
      <c r="D63" s="271">
        <v>7</v>
      </c>
      <c r="E63" s="270">
        <v>30</v>
      </c>
      <c r="F63" s="271">
        <v>0</v>
      </c>
      <c r="G63" s="271">
        <v>30</v>
      </c>
      <c r="H63" s="270">
        <v>0</v>
      </c>
      <c r="I63" s="271">
        <v>0</v>
      </c>
      <c r="J63" s="271">
        <v>0</v>
      </c>
      <c r="K63" s="270">
        <v>0</v>
      </c>
      <c r="L63" s="271">
        <v>0</v>
      </c>
      <c r="M63" s="271">
        <v>0</v>
      </c>
      <c r="N63" s="72">
        <f t="shared" si="0"/>
        <v>37</v>
      </c>
      <c r="O63" s="73">
        <f t="shared" si="0"/>
        <v>0</v>
      </c>
      <c r="P63" s="73">
        <f>SUM(N63:O63)</f>
        <v>37</v>
      </c>
    </row>
    <row r="64" spans="1:16">
      <c r="A64" s="74" t="s">
        <v>376</v>
      </c>
      <c r="B64" s="270">
        <v>17</v>
      </c>
      <c r="C64" s="271">
        <v>0</v>
      </c>
      <c r="D64" s="271">
        <v>17</v>
      </c>
      <c r="E64" s="270">
        <v>12</v>
      </c>
      <c r="F64" s="271">
        <v>0</v>
      </c>
      <c r="G64" s="271">
        <v>12</v>
      </c>
      <c r="H64" s="270">
        <v>13</v>
      </c>
      <c r="I64" s="271">
        <v>5</v>
      </c>
      <c r="J64" s="271">
        <v>18</v>
      </c>
      <c r="K64" s="270">
        <v>0</v>
      </c>
      <c r="L64" s="271">
        <v>0</v>
      </c>
      <c r="M64" s="271">
        <v>0</v>
      </c>
      <c r="N64" s="72">
        <f t="shared" si="0"/>
        <v>42</v>
      </c>
      <c r="O64" s="73">
        <f t="shared" si="0"/>
        <v>5</v>
      </c>
      <c r="P64" s="73">
        <f t="shared" si="1"/>
        <v>47</v>
      </c>
    </row>
    <row r="65" spans="1:16">
      <c r="A65" s="74" t="s">
        <v>377</v>
      </c>
      <c r="B65" s="270">
        <v>5</v>
      </c>
      <c r="C65" s="271">
        <v>1</v>
      </c>
      <c r="D65" s="271">
        <v>6</v>
      </c>
      <c r="E65" s="270">
        <v>8</v>
      </c>
      <c r="F65" s="271">
        <v>0</v>
      </c>
      <c r="G65" s="271">
        <v>8</v>
      </c>
      <c r="H65" s="270">
        <v>5</v>
      </c>
      <c r="I65" s="271">
        <v>0</v>
      </c>
      <c r="J65" s="271">
        <v>5</v>
      </c>
      <c r="K65" s="270">
        <v>0</v>
      </c>
      <c r="L65" s="271">
        <v>0</v>
      </c>
      <c r="M65" s="271">
        <v>0</v>
      </c>
      <c r="N65" s="72">
        <f t="shared" si="0"/>
        <v>18</v>
      </c>
      <c r="O65" s="73">
        <f t="shared" si="0"/>
        <v>1</v>
      </c>
      <c r="P65" s="73">
        <f t="shared" si="1"/>
        <v>19</v>
      </c>
    </row>
    <row r="66" spans="1:16">
      <c r="A66" s="74" t="s">
        <v>329</v>
      </c>
      <c r="B66" s="270">
        <v>41</v>
      </c>
      <c r="C66" s="271">
        <v>14</v>
      </c>
      <c r="D66" s="271">
        <v>55</v>
      </c>
      <c r="E66" s="270">
        <v>88</v>
      </c>
      <c r="F66" s="271">
        <v>24</v>
      </c>
      <c r="G66" s="271">
        <v>112</v>
      </c>
      <c r="H66" s="270">
        <v>0</v>
      </c>
      <c r="I66" s="271">
        <v>8</v>
      </c>
      <c r="J66" s="271">
        <v>8</v>
      </c>
      <c r="K66" s="270">
        <v>2</v>
      </c>
      <c r="L66" s="271">
        <v>0</v>
      </c>
      <c r="M66" s="271">
        <v>2</v>
      </c>
      <c r="N66" s="72">
        <f t="shared" si="0"/>
        <v>131</v>
      </c>
      <c r="O66" s="73">
        <f t="shared" si="0"/>
        <v>46</v>
      </c>
      <c r="P66" s="73">
        <f t="shared" si="1"/>
        <v>177</v>
      </c>
    </row>
    <row r="67" spans="1:16">
      <c r="A67" s="74" t="s">
        <v>378</v>
      </c>
      <c r="B67" s="270">
        <v>3</v>
      </c>
      <c r="C67" s="271">
        <v>1</v>
      </c>
      <c r="D67" s="271">
        <v>4</v>
      </c>
      <c r="E67" s="270">
        <v>0</v>
      </c>
      <c r="F67" s="271">
        <v>0</v>
      </c>
      <c r="G67" s="271">
        <v>0</v>
      </c>
      <c r="H67" s="270">
        <v>0</v>
      </c>
      <c r="I67" s="271">
        <v>0</v>
      </c>
      <c r="J67" s="271">
        <v>0</v>
      </c>
      <c r="K67" s="270">
        <v>0</v>
      </c>
      <c r="L67" s="271">
        <v>0</v>
      </c>
      <c r="M67" s="271">
        <v>0</v>
      </c>
      <c r="N67" s="72">
        <f>B67+E67+H67+K67</f>
        <v>3</v>
      </c>
      <c r="O67" s="73">
        <f>C67+F67+I67+L67</f>
        <v>1</v>
      </c>
      <c r="P67" s="73">
        <f>SUM(N67:O67)</f>
        <v>4</v>
      </c>
    </row>
    <row r="68" spans="1:16">
      <c r="A68" s="74" t="s">
        <v>379</v>
      </c>
      <c r="B68" s="270">
        <v>1</v>
      </c>
      <c r="C68" s="271">
        <v>5</v>
      </c>
      <c r="D68" s="271">
        <v>6</v>
      </c>
      <c r="E68" s="270">
        <v>0</v>
      </c>
      <c r="F68" s="271">
        <v>7</v>
      </c>
      <c r="G68" s="271">
        <v>7</v>
      </c>
      <c r="H68" s="270">
        <v>0</v>
      </c>
      <c r="I68" s="271">
        <v>0</v>
      </c>
      <c r="J68" s="271">
        <v>0</v>
      </c>
      <c r="K68" s="270">
        <v>0</v>
      </c>
      <c r="L68" s="271">
        <v>0</v>
      </c>
      <c r="M68" s="271">
        <v>0</v>
      </c>
      <c r="N68" s="72">
        <f t="shared" si="0"/>
        <v>1</v>
      </c>
      <c r="O68" s="73">
        <f t="shared" si="0"/>
        <v>12</v>
      </c>
      <c r="P68" s="73">
        <f t="shared" si="1"/>
        <v>13</v>
      </c>
    </row>
    <row r="69" spans="1:16">
      <c r="A69" s="74" t="s">
        <v>380</v>
      </c>
      <c r="B69" s="270">
        <v>0</v>
      </c>
      <c r="C69" s="271">
        <v>0</v>
      </c>
      <c r="D69" s="271">
        <v>0</v>
      </c>
      <c r="E69" s="270">
        <v>5</v>
      </c>
      <c r="F69" s="271">
        <v>0</v>
      </c>
      <c r="G69" s="271">
        <v>5</v>
      </c>
      <c r="H69" s="270">
        <v>0</v>
      </c>
      <c r="I69" s="271">
        <v>0</v>
      </c>
      <c r="J69" s="271">
        <v>0</v>
      </c>
      <c r="K69" s="270">
        <v>0</v>
      </c>
      <c r="L69" s="271">
        <v>0</v>
      </c>
      <c r="M69" s="271">
        <v>0</v>
      </c>
      <c r="N69" s="72">
        <f t="shared" si="0"/>
        <v>5</v>
      </c>
      <c r="O69" s="73">
        <f t="shared" si="0"/>
        <v>0</v>
      </c>
      <c r="P69" s="73">
        <f t="shared" si="1"/>
        <v>5</v>
      </c>
    </row>
    <row r="70" spans="1:16">
      <c r="A70" s="74" t="s">
        <v>381</v>
      </c>
      <c r="B70" s="270">
        <v>0</v>
      </c>
      <c r="C70" s="271">
        <v>0</v>
      </c>
      <c r="D70" s="271">
        <v>0</v>
      </c>
      <c r="E70" s="270">
        <v>0</v>
      </c>
      <c r="F70" s="271">
        <v>0</v>
      </c>
      <c r="G70" s="271">
        <v>0</v>
      </c>
      <c r="H70" s="270">
        <v>3</v>
      </c>
      <c r="I70" s="271">
        <v>0</v>
      </c>
      <c r="J70" s="271">
        <v>3</v>
      </c>
      <c r="K70" s="270">
        <v>0</v>
      </c>
      <c r="L70" s="271">
        <v>0</v>
      </c>
      <c r="M70" s="271">
        <v>0</v>
      </c>
      <c r="N70" s="72">
        <f t="shared" si="0"/>
        <v>3</v>
      </c>
      <c r="O70" s="73">
        <f t="shared" si="0"/>
        <v>0</v>
      </c>
      <c r="P70" s="73">
        <f t="shared" si="1"/>
        <v>3</v>
      </c>
    </row>
    <row r="71" spans="1:16">
      <c r="A71" s="74" t="s">
        <v>382</v>
      </c>
      <c r="B71" s="270">
        <v>7</v>
      </c>
      <c r="C71" s="271">
        <v>0</v>
      </c>
      <c r="D71" s="271">
        <v>7</v>
      </c>
      <c r="E71" s="270">
        <v>12</v>
      </c>
      <c r="F71" s="271">
        <v>0</v>
      </c>
      <c r="G71" s="271">
        <v>12</v>
      </c>
      <c r="H71" s="270">
        <v>0</v>
      </c>
      <c r="I71" s="271">
        <v>0</v>
      </c>
      <c r="J71" s="271">
        <v>0</v>
      </c>
      <c r="K71" s="270">
        <v>0</v>
      </c>
      <c r="L71" s="271">
        <v>0</v>
      </c>
      <c r="M71" s="271">
        <v>0</v>
      </c>
      <c r="N71" s="72">
        <f t="shared" si="0"/>
        <v>19</v>
      </c>
      <c r="O71" s="73">
        <f t="shared" si="0"/>
        <v>0</v>
      </c>
      <c r="P71" s="73">
        <f t="shared" si="1"/>
        <v>19</v>
      </c>
    </row>
    <row r="72" spans="1:16">
      <c r="A72" s="74" t="s">
        <v>383</v>
      </c>
      <c r="B72" s="270">
        <v>0</v>
      </c>
      <c r="C72" s="271">
        <v>0</v>
      </c>
      <c r="D72" s="271">
        <v>0</v>
      </c>
      <c r="E72" s="270">
        <v>5</v>
      </c>
      <c r="F72" s="271">
        <v>1</v>
      </c>
      <c r="G72" s="271">
        <v>6</v>
      </c>
      <c r="H72" s="270">
        <v>0</v>
      </c>
      <c r="I72" s="271">
        <v>0</v>
      </c>
      <c r="J72" s="271">
        <v>0</v>
      </c>
      <c r="K72" s="270">
        <v>0</v>
      </c>
      <c r="L72" s="271">
        <v>0</v>
      </c>
      <c r="M72" s="271">
        <v>0</v>
      </c>
      <c r="N72" s="72">
        <f t="shared" si="0"/>
        <v>5</v>
      </c>
      <c r="O72" s="73">
        <f t="shared" si="0"/>
        <v>1</v>
      </c>
      <c r="P72" s="73">
        <f t="shared" si="1"/>
        <v>6</v>
      </c>
    </row>
    <row r="73" spans="1:16">
      <c r="A73" s="74" t="s">
        <v>330</v>
      </c>
      <c r="B73" s="270">
        <v>3</v>
      </c>
      <c r="C73" s="271">
        <v>0</v>
      </c>
      <c r="D73" s="271">
        <v>3</v>
      </c>
      <c r="E73" s="270">
        <v>30</v>
      </c>
      <c r="F73" s="271">
        <v>5</v>
      </c>
      <c r="G73" s="271">
        <v>35</v>
      </c>
      <c r="H73" s="270">
        <v>0</v>
      </c>
      <c r="I73" s="271">
        <v>0</v>
      </c>
      <c r="J73" s="271">
        <v>0</v>
      </c>
      <c r="K73" s="270">
        <v>2</v>
      </c>
      <c r="L73" s="271">
        <v>0</v>
      </c>
      <c r="M73" s="271">
        <v>2</v>
      </c>
      <c r="N73" s="72">
        <f>B73+E73+H73+K73</f>
        <v>35</v>
      </c>
      <c r="O73" s="73">
        <f>C73+F73+I73+L73</f>
        <v>5</v>
      </c>
      <c r="P73" s="73">
        <f>SUM(N73:O73)</f>
        <v>40</v>
      </c>
    </row>
    <row r="74" spans="1:16">
      <c r="A74" s="74" t="s">
        <v>384</v>
      </c>
      <c r="B74" s="270">
        <v>0</v>
      </c>
      <c r="C74" s="271">
        <v>0</v>
      </c>
      <c r="D74" s="271">
        <v>0</v>
      </c>
      <c r="E74" s="270">
        <v>10</v>
      </c>
      <c r="F74" s="271">
        <v>0</v>
      </c>
      <c r="G74" s="271">
        <v>10</v>
      </c>
      <c r="H74" s="270">
        <v>0</v>
      </c>
      <c r="I74" s="271">
        <v>0</v>
      </c>
      <c r="J74" s="271">
        <v>0</v>
      </c>
      <c r="K74" s="270">
        <v>0</v>
      </c>
      <c r="L74" s="271">
        <v>0</v>
      </c>
      <c r="M74" s="271">
        <v>0</v>
      </c>
      <c r="N74" s="72">
        <f t="shared" si="0"/>
        <v>10</v>
      </c>
      <c r="O74" s="73">
        <f t="shared" si="0"/>
        <v>0</v>
      </c>
      <c r="P74" s="73">
        <f t="shared" si="1"/>
        <v>10</v>
      </c>
    </row>
    <row r="75" spans="1:16">
      <c r="A75" s="74" t="s">
        <v>331</v>
      </c>
      <c r="B75" s="270">
        <v>0</v>
      </c>
      <c r="C75" s="271">
        <v>1</v>
      </c>
      <c r="D75" s="271">
        <v>1</v>
      </c>
      <c r="E75" s="270">
        <v>3</v>
      </c>
      <c r="F75" s="271">
        <v>75</v>
      </c>
      <c r="G75" s="271">
        <v>78</v>
      </c>
      <c r="H75" s="270">
        <v>0</v>
      </c>
      <c r="I75" s="271">
        <v>3</v>
      </c>
      <c r="J75" s="271">
        <v>3</v>
      </c>
      <c r="K75" s="270">
        <v>0</v>
      </c>
      <c r="L75" s="271">
        <v>0</v>
      </c>
      <c r="M75" s="271">
        <v>0</v>
      </c>
      <c r="N75" s="72">
        <f t="shared" si="0"/>
        <v>3</v>
      </c>
      <c r="O75" s="73">
        <f t="shared" si="0"/>
        <v>79</v>
      </c>
      <c r="P75" s="73">
        <f t="shared" si="1"/>
        <v>82</v>
      </c>
    </row>
    <row r="76" spans="1:16">
      <c r="A76" s="74" t="s">
        <v>385</v>
      </c>
      <c r="B76" s="270">
        <v>0</v>
      </c>
      <c r="C76" s="271">
        <v>2</v>
      </c>
      <c r="D76" s="271">
        <v>2</v>
      </c>
      <c r="E76" s="270">
        <v>0</v>
      </c>
      <c r="F76" s="271">
        <v>0</v>
      </c>
      <c r="G76" s="271">
        <v>0</v>
      </c>
      <c r="H76" s="270">
        <v>0</v>
      </c>
      <c r="I76" s="271">
        <v>0</v>
      </c>
      <c r="J76" s="271">
        <v>0</v>
      </c>
      <c r="K76" s="270">
        <v>0</v>
      </c>
      <c r="L76" s="271">
        <v>0</v>
      </c>
      <c r="M76" s="271">
        <v>0</v>
      </c>
      <c r="N76" s="72">
        <f t="shared" si="0"/>
        <v>0</v>
      </c>
      <c r="O76" s="73">
        <f t="shared" si="0"/>
        <v>2</v>
      </c>
      <c r="P76" s="73">
        <f t="shared" si="1"/>
        <v>2</v>
      </c>
    </row>
    <row r="77" spans="1:16">
      <c r="A77" s="74" t="s">
        <v>386</v>
      </c>
      <c r="B77" s="270">
        <v>32</v>
      </c>
      <c r="C77" s="271">
        <v>81</v>
      </c>
      <c r="D77" s="271">
        <v>113</v>
      </c>
      <c r="E77" s="270">
        <v>41</v>
      </c>
      <c r="F77" s="271">
        <v>75</v>
      </c>
      <c r="G77" s="271">
        <v>116</v>
      </c>
      <c r="H77" s="270">
        <v>33</v>
      </c>
      <c r="I77" s="271">
        <v>44</v>
      </c>
      <c r="J77" s="271">
        <v>77</v>
      </c>
      <c r="K77" s="270">
        <v>4</v>
      </c>
      <c r="L77" s="271">
        <v>7</v>
      </c>
      <c r="M77" s="271">
        <v>11</v>
      </c>
      <c r="N77" s="72">
        <f t="shared" si="0"/>
        <v>110</v>
      </c>
      <c r="O77" s="73">
        <f t="shared" si="0"/>
        <v>207</v>
      </c>
      <c r="P77" s="73">
        <f t="shared" ref="P77:P91" si="2">SUM(N77:O77)</f>
        <v>317</v>
      </c>
    </row>
    <row r="78" spans="1:16">
      <c r="A78" s="74" t="s">
        <v>518</v>
      </c>
      <c r="B78" s="270">
        <v>0</v>
      </c>
      <c r="C78" s="271">
        <v>0</v>
      </c>
      <c r="D78" s="271">
        <v>0</v>
      </c>
      <c r="E78" s="270">
        <v>0</v>
      </c>
      <c r="F78" s="271">
        <v>0</v>
      </c>
      <c r="G78" s="271">
        <v>0</v>
      </c>
      <c r="H78" s="270">
        <v>4</v>
      </c>
      <c r="I78" s="271">
        <v>0</v>
      </c>
      <c r="J78" s="271">
        <v>4</v>
      </c>
      <c r="K78" s="270">
        <v>0</v>
      </c>
      <c r="L78" s="271">
        <v>0</v>
      </c>
      <c r="M78" s="271">
        <v>0</v>
      </c>
      <c r="N78" s="72">
        <f>B78+E78+H78+K78</f>
        <v>4</v>
      </c>
      <c r="O78" s="73">
        <f>C78+F78+I78+L78</f>
        <v>0</v>
      </c>
      <c r="P78" s="73">
        <f>SUM(N78:O78)</f>
        <v>4</v>
      </c>
    </row>
    <row r="79" spans="1:16">
      <c r="A79" s="74" t="s">
        <v>387</v>
      </c>
      <c r="B79" s="270">
        <v>2</v>
      </c>
      <c r="C79" s="271">
        <v>0</v>
      </c>
      <c r="D79" s="271">
        <v>2</v>
      </c>
      <c r="E79" s="270">
        <v>0</v>
      </c>
      <c r="F79" s="271">
        <v>0</v>
      </c>
      <c r="G79" s="271">
        <v>0</v>
      </c>
      <c r="H79" s="270">
        <v>4</v>
      </c>
      <c r="I79" s="271">
        <v>0</v>
      </c>
      <c r="J79" s="271">
        <v>4</v>
      </c>
      <c r="K79" s="270">
        <v>0</v>
      </c>
      <c r="L79" s="271">
        <v>0</v>
      </c>
      <c r="M79" s="271">
        <v>0</v>
      </c>
      <c r="N79" s="72">
        <f t="shared" ref="N79:O93" si="3">B79+E79+H79+K79</f>
        <v>6</v>
      </c>
      <c r="O79" s="73">
        <f t="shared" si="3"/>
        <v>0</v>
      </c>
      <c r="P79" s="73">
        <f t="shared" si="2"/>
        <v>6</v>
      </c>
    </row>
    <row r="80" spans="1:16">
      <c r="A80" s="74" t="s">
        <v>388</v>
      </c>
      <c r="B80" s="270">
        <v>0</v>
      </c>
      <c r="C80" s="271">
        <v>0</v>
      </c>
      <c r="D80" s="271">
        <v>0</v>
      </c>
      <c r="E80" s="270">
        <v>4</v>
      </c>
      <c r="F80" s="271">
        <v>0</v>
      </c>
      <c r="G80" s="271">
        <v>4</v>
      </c>
      <c r="H80" s="270">
        <v>0</v>
      </c>
      <c r="I80" s="271">
        <v>0</v>
      </c>
      <c r="J80" s="271">
        <v>0</v>
      </c>
      <c r="K80" s="270">
        <v>1</v>
      </c>
      <c r="L80" s="271">
        <v>0</v>
      </c>
      <c r="M80" s="271">
        <v>1</v>
      </c>
      <c r="N80" s="72">
        <f t="shared" si="3"/>
        <v>5</v>
      </c>
      <c r="O80" s="73">
        <f t="shared" si="3"/>
        <v>0</v>
      </c>
      <c r="P80" s="73">
        <f t="shared" si="2"/>
        <v>5</v>
      </c>
    </row>
    <row r="81" spans="1:16" ht="20.399999999999999">
      <c r="A81" s="74" t="s">
        <v>389</v>
      </c>
      <c r="B81" s="270">
        <v>0</v>
      </c>
      <c r="C81" s="271">
        <v>0</v>
      </c>
      <c r="D81" s="271">
        <v>0</v>
      </c>
      <c r="E81" s="270">
        <v>0</v>
      </c>
      <c r="F81" s="271">
        <v>0</v>
      </c>
      <c r="G81" s="271">
        <v>0</v>
      </c>
      <c r="H81" s="270">
        <v>4</v>
      </c>
      <c r="I81" s="271">
        <v>0</v>
      </c>
      <c r="J81" s="271">
        <v>4</v>
      </c>
      <c r="K81" s="270">
        <v>0</v>
      </c>
      <c r="L81" s="271">
        <v>0</v>
      </c>
      <c r="M81" s="271">
        <v>0</v>
      </c>
      <c r="N81" s="72">
        <f>B81+E81+H81+K81</f>
        <v>4</v>
      </c>
      <c r="O81" s="73">
        <f>C81+F81+I81+L81</f>
        <v>0</v>
      </c>
      <c r="P81" s="73">
        <f>SUM(N81:O81)</f>
        <v>4</v>
      </c>
    </row>
    <row r="82" spans="1:16">
      <c r="A82" s="74" t="s">
        <v>390</v>
      </c>
      <c r="B82" s="270">
        <v>1</v>
      </c>
      <c r="C82" s="271">
        <v>0</v>
      </c>
      <c r="D82" s="271">
        <v>1</v>
      </c>
      <c r="E82" s="270">
        <v>7</v>
      </c>
      <c r="F82" s="271">
        <v>0</v>
      </c>
      <c r="G82" s="271">
        <v>7</v>
      </c>
      <c r="H82" s="270">
        <v>0</v>
      </c>
      <c r="I82" s="271">
        <v>0</v>
      </c>
      <c r="J82" s="271">
        <v>0</v>
      </c>
      <c r="K82" s="270">
        <v>1</v>
      </c>
      <c r="L82" s="271">
        <v>0</v>
      </c>
      <c r="M82" s="271">
        <v>1</v>
      </c>
      <c r="N82" s="72">
        <f t="shared" si="3"/>
        <v>9</v>
      </c>
      <c r="O82" s="73">
        <f t="shared" si="3"/>
        <v>0</v>
      </c>
      <c r="P82" s="73">
        <f t="shared" si="2"/>
        <v>9</v>
      </c>
    </row>
    <row r="83" spans="1:16" ht="20.399999999999999">
      <c r="A83" s="74" t="s">
        <v>332</v>
      </c>
      <c r="B83" s="270">
        <v>0</v>
      </c>
      <c r="C83" s="271">
        <v>0</v>
      </c>
      <c r="D83" s="271">
        <v>0</v>
      </c>
      <c r="E83" s="270">
        <v>9</v>
      </c>
      <c r="F83" s="271">
        <v>1</v>
      </c>
      <c r="G83" s="271">
        <v>10</v>
      </c>
      <c r="H83" s="270">
        <v>0</v>
      </c>
      <c r="I83" s="271">
        <v>0</v>
      </c>
      <c r="J83" s="271">
        <v>0</v>
      </c>
      <c r="K83" s="270">
        <v>0</v>
      </c>
      <c r="L83" s="271">
        <v>0</v>
      </c>
      <c r="M83" s="271">
        <v>0</v>
      </c>
      <c r="N83" s="72">
        <f t="shared" si="3"/>
        <v>9</v>
      </c>
      <c r="O83" s="73">
        <f t="shared" si="3"/>
        <v>1</v>
      </c>
      <c r="P83" s="73">
        <f t="shared" si="2"/>
        <v>10</v>
      </c>
    </row>
    <row r="84" spans="1:16">
      <c r="A84" s="74" t="s">
        <v>333</v>
      </c>
      <c r="B84" s="270">
        <v>8</v>
      </c>
      <c r="C84" s="271">
        <v>17</v>
      </c>
      <c r="D84" s="271">
        <v>25</v>
      </c>
      <c r="E84" s="270">
        <v>52</v>
      </c>
      <c r="F84" s="271">
        <v>115</v>
      </c>
      <c r="G84" s="271">
        <v>167</v>
      </c>
      <c r="H84" s="270">
        <v>0</v>
      </c>
      <c r="I84" s="271">
        <v>0</v>
      </c>
      <c r="J84" s="271">
        <v>0</v>
      </c>
      <c r="K84" s="270">
        <v>0</v>
      </c>
      <c r="L84" s="271">
        <v>1</v>
      </c>
      <c r="M84" s="271">
        <v>1</v>
      </c>
      <c r="N84" s="72">
        <f t="shared" si="3"/>
        <v>60</v>
      </c>
      <c r="O84" s="73">
        <f t="shared" si="3"/>
        <v>133</v>
      </c>
      <c r="P84" s="73">
        <f t="shared" si="2"/>
        <v>193</v>
      </c>
    </row>
    <row r="85" spans="1:16">
      <c r="A85" s="74" t="s">
        <v>334</v>
      </c>
      <c r="B85" s="270">
        <v>29</v>
      </c>
      <c r="C85" s="271">
        <v>1</v>
      </c>
      <c r="D85" s="271">
        <v>30</v>
      </c>
      <c r="E85" s="270">
        <v>62</v>
      </c>
      <c r="F85" s="271">
        <v>1</v>
      </c>
      <c r="G85" s="271">
        <v>63</v>
      </c>
      <c r="H85" s="270">
        <v>18</v>
      </c>
      <c r="I85" s="271">
        <v>4</v>
      </c>
      <c r="J85" s="271">
        <v>22</v>
      </c>
      <c r="K85" s="270">
        <v>11</v>
      </c>
      <c r="L85" s="271">
        <v>1</v>
      </c>
      <c r="M85" s="271">
        <v>12</v>
      </c>
      <c r="N85" s="72">
        <f t="shared" si="3"/>
        <v>120</v>
      </c>
      <c r="O85" s="73">
        <f t="shared" si="3"/>
        <v>7</v>
      </c>
      <c r="P85" s="73">
        <f t="shared" si="2"/>
        <v>127</v>
      </c>
    </row>
    <row r="86" spans="1:16">
      <c r="A86" s="74" t="s">
        <v>519</v>
      </c>
      <c r="B86" s="270">
        <v>0</v>
      </c>
      <c r="C86" s="271">
        <v>0</v>
      </c>
      <c r="D86" s="271">
        <v>0</v>
      </c>
      <c r="E86" s="270">
        <v>2</v>
      </c>
      <c r="F86" s="271">
        <v>0</v>
      </c>
      <c r="G86" s="271">
        <v>2</v>
      </c>
      <c r="H86" s="270">
        <v>1</v>
      </c>
      <c r="I86" s="271">
        <v>0</v>
      </c>
      <c r="J86" s="271">
        <v>1</v>
      </c>
      <c r="K86" s="270">
        <v>0</v>
      </c>
      <c r="L86" s="271">
        <v>0</v>
      </c>
      <c r="M86" s="271">
        <v>0</v>
      </c>
      <c r="N86" s="72">
        <f t="shared" si="3"/>
        <v>3</v>
      </c>
      <c r="O86" s="73">
        <f t="shared" si="3"/>
        <v>0</v>
      </c>
      <c r="P86" s="73">
        <f t="shared" si="2"/>
        <v>3</v>
      </c>
    </row>
    <row r="87" spans="1:16" ht="20.399999999999999">
      <c r="A87" s="74" t="s">
        <v>391</v>
      </c>
      <c r="B87" s="270">
        <v>15</v>
      </c>
      <c r="C87" s="271">
        <v>0</v>
      </c>
      <c r="D87" s="271">
        <v>15</v>
      </c>
      <c r="E87" s="270">
        <v>11</v>
      </c>
      <c r="F87" s="271">
        <v>0</v>
      </c>
      <c r="G87" s="271">
        <v>11</v>
      </c>
      <c r="H87" s="270">
        <v>3</v>
      </c>
      <c r="I87" s="271">
        <v>0</v>
      </c>
      <c r="J87" s="271">
        <v>3</v>
      </c>
      <c r="K87" s="270">
        <v>5</v>
      </c>
      <c r="L87" s="271">
        <v>0</v>
      </c>
      <c r="M87" s="271">
        <v>5</v>
      </c>
      <c r="N87" s="72">
        <f t="shared" si="3"/>
        <v>34</v>
      </c>
      <c r="O87" s="73">
        <f t="shared" si="3"/>
        <v>0</v>
      </c>
      <c r="P87" s="73">
        <f t="shared" si="2"/>
        <v>34</v>
      </c>
    </row>
    <row r="88" spans="1:16">
      <c r="A88" s="74" t="s">
        <v>520</v>
      </c>
      <c r="B88" s="270">
        <v>0</v>
      </c>
      <c r="C88" s="271">
        <v>0</v>
      </c>
      <c r="D88" s="271">
        <v>0</v>
      </c>
      <c r="E88" s="270">
        <v>0</v>
      </c>
      <c r="F88" s="271">
        <v>0</v>
      </c>
      <c r="G88" s="271">
        <v>0</v>
      </c>
      <c r="H88" s="270">
        <v>1</v>
      </c>
      <c r="I88" s="271">
        <v>2</v>
      </c>
      <c r="J88" s="271">
        <v>3</v>
      </c>
      <c r="K88" s="270">
        <v>0</v>
      </c>
      <c r="L88" s="271">
        <v>0</v>
      </c>
      <c r="M88" s="271">
        <v>0</v>
      </c>
      <c r="N88" s="72">
        <f t="shared" si="3"/>
        <v>1</v>
      </c>
      <c r="O88" s="73">
        <f t="shared" si="3"/>
        <v>2</v>
      </c>
      <c r="P88" s="73">
        <f t="shared" si="2"/>
        <v>3</v>
      </c>
    </row>
    <row r="89" spans="1:16">
      <c r="A89" s="74" t="s">
        <v>521</v>
      </c>
      <c r="B89" s="270">
        <v>0</v>
      </c>
      <c r="C89" s="271">
        <v>0</v>
      </c>
      <c r="D89" s="271">
        <v>0</v>
      </c>
      <c r="E89" s="270">
        <v>0</v>
      </c>
      <c r="F89" s="271">
        <v>0</v>
      </c>
      <c r="G89" s="271">
        <v>0</v>
      </c>
      <c r="H89" s="270">
        <v>3</v>
      </c>
      <c r="I89" s="271">
        <v>0</v>
      </c>
      <c r="J89" s="271">
        <v>3</v>
      </c>
      <c r="K89" s="270">
        <v>0</v>
      </c>
      <c r="L89" s="271">
        <v>0</v>
      </c>
      <c r="M89" s="271">
        <v>0</v>
      </c>
      <c r="N89" s="72">
        <f t="shared" si="3"/>
        <v>3</v>
      </c>
      <c r="O89" s="73">
        <f t="shared" si="3"/>
        <v>0</v>
      </c>
      <c r="P89" s="73">
        <f t="shared" si="2"/>
        <v>3</v>
      </c>
    </row>
    <row r="90" spans="1:16">
      <c r="A90" s="74" t="s">
        <v>335</v>
      </c>
      <c r="B90" s="270">
        <v>56</v>
      </c>
      <c r="C90" s="271">
        <v>44</v>
      </c>
      <c r="D90" s="271">
        <v>100</v>
      </c>
      <c r="E90" s="270">
        <v>32</v>
      </c>
      <c r="F90" s="271">
        <v>74</v>
      </c>
      <c r="G90" s="271">
        <v>106</v>
      </c>
      <c r="H90" s="270">
        <v>5</v>
      </c>
      <c r="I90" s="271">
        <v>9</v>
      </c>
      <c r="J90" s="271">
        <v>14</v>
      </c>
      <c r="K90" s="270">
        <v>20</v>
      </c>
      <c r="L90" s="271">
        <v>23</v>
      </c>
      <c r="M90" s="271">
        <v>43</v>
      </c>
      <c r="N90" s="72">
        <f t="shared" si="3"/>
        <v>113</v>
      </c>
      <c r="O90" s="73">
        <f t="shared" si="3"/>
        <v>150</v>
      </c>
      <c r="P90" s="73">
        <f t="shared" si="2"/>
        <v>263</v>
      </c>
    </row>
    <row r="91" spans="1:16">
      <c r="A91" s="74" t="s">
        <v>336</v>
      </c>
      <c r="B91" s="270">
        <v>22</v>
      </c>
      <c r="C91" s="271">
        <v>0</v>
      </c>
      <c r="D91" s="271">
        <v>22</v>
      </c>
      <c r="E91" s="270">
        <v>63</v>
      </c>
      <c r="F91" s="271">
        <v>0</v>
      </c>
      <c r="G91" s="271">
        <v>63</v>
      </c>
      <c r="H91" s="270">
        <v>11</v>
      </c>
      <c r="I91" s="271">
        <v>0</v>
      </c>
      <c r="J91" s="271">
        <v>11</v>
      </c>
      <c r="K91" s="270">
        <v>0</v>
      </c>
      <c r="L91" s="271">
        <v>0</v>
      </c>
      <c r="M91" s="271">
        <v>0</v>
      </c>
      <c r="N91" s="72">
        <f t="shared" si="3"/>
        <v>96</v>
      </c>
      <c r="O91" s="73">
        <f t="shared" si="3"/>
        <v>0</v>
      </c>
      <c r="P91" s="73">
        <f t="shared" si="2"/>
        <v>96</v>
      </c>
    </row>
    <row r="92" spans="1:16">
      <c r="A92" s="74" t="s">
        <v>337</v>
      </c>
      <c r="B92" s="270">
        <v>0</v>
      </c>
      <c r="C92" s="271">
        <v>0</v>
      </c>
      <c r="D92" s="271">
        <v>0</v>
      </c>
      <c r="E92" s="270">
        <v>10</v>
      </c>
      <c r="F92" s="271">
        <v>12</v>
      </c>
      <c r="G92" s="271">
        <v>22</v>
      </c>
      <c r="H92" s="270">
        <v>7</v>
      </c>
      <c r="I92" s="271">
        <v>3</v>
      </c>
      <c r="J92" s="271">
        <v>10</v>
      </c>
      <c r="K92" s="270">
        <v>0</v>
      </c>
      <c r="L92" s="271">
        <v>0</v>
      </c>
      <c r="M92" s="271">
        <v>0</v>
      </c>
      <c r="N92" s="72">
        <f t="shared" si="3"/>
        <v>17</v>
      </c>
      <c r="O92" s="73">
        <f t="shared" si="3"/>
        <v>15</v>
      </c>
      <c r="P92" s="73">
        <f>SUM(N92:O92)</f>
        <v>32</v>
      </c>
    </row>
    <row r="93" spans="1:16">
      <c r="A93" s="74" t="s">
        <v>392</v>
      </c>
      <c r="B93" s="270">
        <v>0</v>
      </c>
      <c r="C93" s="271">
        <v>0</v>
      </c>
      <c r="D93" s="271">
        <v>0</v>
      </c>
      <c r="E93" s="270">
        <v>3</v>
      </c>
      <c r="F93" s="271">
        <v>0</v>
      </c>
      <c r="G93" s="271">
        <v>3</v>
      </c>
      <c r="H93" s="270">
        <v>0</v>
      </c>
      <c r="I93" s="271">
        <v>0</v>
      </c>
      <c r="J93" s="271">
        <v>0</v>
      </c>
      <c r="K93" s="270">
        <v>0</v>
      </c>
      <c r="L93" s="271">
        <v>0</v>
      </c>
      <c r="M93" s="271">
        <v>0</v>
      </c>
      <c r="N93" s="72">
        <f t="shared" si="3"/>
        <v>3</v>
      </c>
      <c r="O93" s="73">
        <f t="shared" si="3"/>
        <v>0</v>
      </c>
      <c r="P93" s="73">
        <f>SUM(N93:O93)</f>
        <v>3</v>
      </c>
    </row>
    <row r="94" spans="1:16">
      <c r="A94" s="74" t="s">
        <v>393</v>
      </c>
      <c r="B94" s="270">
        <v>0</v>
      </c>
      <c r="C94" s="271">
        <v>0</v>
      </c>
      <c r="D94" s="271">
        <v>0</v>
      </c>
      <c r="E94" s="270">
        <v>0</v>
      </c>
      <c r="F94" s="271">
        <v>0</v>
      </c>
      <c r="G94" s="271">
        <v>0</v>
      </c>
      <c r="H94" s="270">
        <v>1</v>
      </c>
      <c r="I94" s="271">
        <v>1</v>
      </c>
      <c r="J94" s="271">
        <v>2</v>
      </c>
      <c r="K94" s="270">
        <v>0</v>
      </c>
      <c r="L94" s="271">
        <v>0</v>
      </c>
      <c r="M94" s="271">
        <v>0</v>
      </c>
      <c r="N94" s="72">
        <f t="shared" ref="N94:O121" si="4">B94+E94+H94+K94</f>
        <v>1</v>
      </c>
      <c r="O94" s="73">
        <f t="shared" si="4"/>
        <v>1</v>
      </c>
      <c r="P94" s="73">
        <f>SUM(N94:O94)</f>
        <v>2</v>
      </c>
    </row>
    <row r="95" spans="1:16">
      <c r="A95" s="74" t="s">
        <v>338</v>
      </c>
      <c r="B95" s="270">
        <v>0</v>
      </c>
      <c r="C95" s="271">
        <v>0</v>
      </c>
      <c r="D95" s="271">
        <v>0</v>
      </c>
      <c r="E95" s="270">
        <v>1</v>
      </c>
      <c r="F95" s="271">
        <v>0</v>
      </c>
      <c r="G95" s="271">
        <v>1</v>
      </c>
      <c r="H95" s="270">
        <v>0</v>
      </c>
      <c r="I95" s="271">
        <v>0</v>
      </c>
      <c r="J95" s="271">
        <v>0</v>
      </c>
      <c r="K95" s="270">
        <v>0</v>
      </c>
      <c r="L95" s="271">
        <v>0</v>
      </c>
      <c r="M95" s="271">
        <v>0</v>
      </c>
      <c r="N95" s="72">
        <f t="shared" si="4"/>
        <v>1</v>
      </c>
      <c r="O95" s="73">
        <f t="shared" si="4"/>
        <v>0</v>
      </c>
      <c r="P95" s="73">
        <f t="shared" ref="P95:P121" si="5">SUM(N95:O95)</f>
        <v>1</v>
      </c>
    </row>
    <row r="96" spans="1:16">
      <c r="A96" s="74" t="s">
        <v>522</v>
      </c>
      <c r="B96" s="270">
        <v>3</v>
      </c>
      <c r="C96" s="271">
        <v>0</v>
      </c>
      <c r="D96" s="271">
        <v>3</v>
      </c>
      <c r="E96" s="270">
        <v>0</v>
      </c>
      <c r="F96" s="271">
        <v>0</v>
      </c>
      <c r="G96" s="271">
        <v>0</v>
      </c>
      <c r="H96" s="270">
        <v>0</v>
      </c>
      <c r="I96" s="271">
        <v>0</v>
      </c>
      <c r="J96" s="271">
        <v>0</v>
      </c>
      <c r="K96" s="270">
        <v>0</v>
      </c>
      <c r="L96" s="271">
        <v>0</v>
      </c>
      <c r="M96" s="271">
        <v>0</v>
      </c>
      <c r="N96" s="72">
        <f t="shared" si="4"/>
        <v>3</v>
      </c>
      <c r="O96" s="73">
        <f t="shared" si="4"/>
        <v>0</v>
      </c>
      <c r="P96" s="73">
        <f t="shared" si="5"/>
        <v>3</v>
      </c>
    </row>
    <row r="97" spans="1:16">
      <c r="A97" s="74" t="s">
        <v>394</v>
      </c>
      <c r="B97" s="270">
        <v>0</v>
      </c>
      <c r="C97" s="271">
        <v>0</v>
      </c>
      <c r="D97" s="271">
        <v>0</v>
      </c>
      <c r="E97" s="270">
        <v>0</v>
      </c>
      <c r="F97" s="271">
        <v>0</v>
      </c>
      <c r="G97" s="271">
        <v>0</v>
      </c>
      <c r="H97" s="270">
        <v>0</v>
      </c>
      <c r="I97" s="271">
        <v>0</v>
      </c>
      <c r="J97" s="271">
        <v>0</v>
      </c>
      <c r="K97" s="270">
        <v>5</v>
      </c>
      <c r="L97" s="271">
        <v>0</v>
      </c>
      <c r="M97" s="271">
        <v>5</v>
      </c>
      <c r="N97" s="72">
        <f t="shared" si="4"/>
        <v>5</v>
      </c>
      <c r="O97" s="73">
        <f t="shared" si="4"/>
        <v>0</v>
      </c>
      <c r="P97" s="73">
        <f t="shared" si="5"/>
        <v>5</v>
      </c>
    </row>
    <row r="98" spans="1:16">
      <c r="A98" s="74" t="s">
        <v>339</v>
      </c>
      <c r="B98" s="270">
        <v>4</v>
      </c>
      <c r="C98" s="271">
        <v>0</v>
      </c>
      <c r="D98" s="271">
        <v>4</v>
      </c>
      <c r="E98" s="270">
        <v>4</v>
      </c>
      <c r="F98" s="271">
        <v>0</v>
      </c>
      <c r="G98" s="271">
        <v>4</v>
      </c>
      <c r="H98" s="270">
        <v>1</v>
      </c>
      <c r="I98" s="271">
        <v>0</v>
      </c>
      <c r="J98" s="271">
        <v>1</v>
      </c>
      <c r="K98" s="270">
        <v>0</v>
      </c>
      <c r="L98" s="271">
        <v>0</v>
      </c>
      <c r="M98" s="271">
        <v>0</v>
      </c>
      <c r="N98" s="72">
        <f t="shared" ref="N98:N113" si="6">B98+E98+H98+K98</f>
        <v>9</v>
      </c>
      <c r="O98" s="73">
        <f t="shared" ref="O98:O113" si="7">C98+F98+I98+L98</f>
        <v>0</v>
      </c>
      <c r="P98" s="73">
        <f t="shared" ref="P98:P113" si="8">SUM(N98:O98)</f>
        <v>9</v>
      </c>
    </row>
    <row r="99" spans="1:16">
      <c r="A99" s="74" t="s">
        <v>395</v>
      </c>
      <c r="B99" s="270">
        <v>17</v>
      </c>
      <c r="C99" s="271">
        <v>1</v>
      </c>
      <c r="D99" s="271">
        <v>18</v>
      </c>
      <c r="E99" s="270">
        <v>5</v>
      </c>
      <c r="F99" s="271">
        <v>0</v>
      </c>
      <c r="G99" s="271">
        <v>5</v>
      </c>
      <c r="H99" s="270">
        <v>6</v>
      </c>
      <c r="I99" s="271">
        <v>1</v>
      </c>
      <c r="J99" s="271">
        <v>7</v>
      </c>
      <c r="K99" s="270">
        <v>0</v>
      </c>
      <c r="L99" s="271">
        <v>0</v>
      </c>
      <c r="M99" s="271">
        <v>0</v>
      </c>
      <c r="N99" s="72">
        <f t="shared" ref="N99:N104" si="9">B99+E99+H99+K99</f>
        <v>28</v>
      </c>
      <c r="O99" s="73">
        <f t="shared" ref="O99:O104" si="10">C99+F99+I99+L99</f>
        <v>2</v>
      </c>
      <c r="P99" s="73">
        <f t="shared" ref="P99:P104" si="11">SUM(N99:O99)</f>
        <v>30</v>
      </c>
    </row>
    <row r="100" spans="1:16">
      <c r="A100" s="74" t="s">
        <v>340</v>
      </c>
      <c r="B100" s="270">
        <v>21</v>
      </c>
      <c r="C100" s="271">
        <v>9</v>
      </c>
      <c r="D100" s="271">
        <v>30</v>
      </c>
      <c r="E100" s="270">
        <v>11</v>
      </c>
      <c r="F100" s="271">
        <v>9</v>
      </c>
      <c r="G100" s="271">
        <v>20</v>
      </c>
      <c r="H100" s="270">
        <v>10</v>
      </c>
      <c r="I100" s="271">
        <v>3</v>
      </c>
      <c r="J100" s="271">
        <v>13</v>
      </c>
      <c r="K100" s="270">
        <v>12</v>
      </c>
      <c r="L100" s="271">
        <v>5</v>
      </c>
      <c r="M100" s="271">
        <v>17</v>
      </c>
      <c r="N100" s="72">
        <f t="shared" si="9"/>
        <v>54</v>
      </c>
      <c r="O100" s="73">
        <f t="shared" si="10"/>
        <v>26</v>
      </c>
      <c r="P100" s="73">
        <f t="shared" si="11"/>
        <v>80</v>
      </c>
    </row>
    <row r="101" spans="1:16">
      <c r="A101" s="74" t="s">
        <v>396</v>
      </c>
      <c r="B101" s="270">
        <v>10</v>
      </c>
      <c r="C101" s="271">
        <v>0</v>
      </c>
      <c r="D101" s="271">
        <v>10</v>
      </c>
      <c r="E101" s="270">
        <v>13</v>
      </c>
      <c r="F101" s="271">
        <v>0</v>
      </c>
      <c r="G101" s="271">
        <v>13</v>
      </c>
      <c r="H101" s="270">
        <v>1</v>
      </c>
      <c r="I101" s="271">
        <v>0</v>
      </c>
      <c r="J101" s="271">
        <v>1</v>
      </c>
      <c r="K101" s="270">
        <v>0</v>
      </c>
      <c r="L101" s="271">
        <v>0</v>
      </c>
      <c r="M101" s="271">
        <v>0</v>
      </c>
      <c r="N101" s="72">
        <f t="shared" si="9"/>
        <v>24</v>
      </c>
      <c r="O101" s="73">
        <f t="shared" si="10"/>
        <v>0</v>
      </c>
      <c r="P101" s="73">
        <f t="shared" si="11"/>
        <v>24</v>
      </c>
    </row>
    <row r="102" spans="1:16">
      <c r="A102" s="74" t="s">
        <v>397</v>
      </c>
      <c r="B102" s="270">
        <v>5</v>
      </c>
      <c r="C102" s="271">
        <v>0</v>
      </c>
      <c r="D102" s="271">
        <v>5</v>
      </c>
      <c r="E102" s="270">
        <v>22</v>
      </c>
      <c r="F102" s="271">
        <v>1</v>
      </c>
      <c r="G102" s="271">
        <v>23</v>
      </c>
      <c r="H102" s="270">
        <v>0</v>
      </c>
      <c r="I102" s="271">
        <v>0</v>
      </c>
      <c r="J102" s="271">
        <v>0</v>
      </c>
      <c r="K102" s="270">
        <v>0</v>
      </c>
      <c r="L102" s="271">
        <v>0</v>
      </c>
      <c r="M102" s="271">
        <v>0</v>
      </c>
      <c r="N102" s="72">
        <f t="shared" si="9"/>
        <v>27</v>
      </c>
      <c r="O102" s="73">
        <f t="shared" si="10"/>
        <v>1</v>
      </c>
      <c r="P102" s="73">
        <f t="shared" si="11"/>
        <v>28</v>
      </c>
    </row>
    <row r="103" spans="1:16">
      <c r="A103" s="74" t="s">
        <v>523</v>
      </c>
      <c r="B103" s="270">
        <v>3</v>
      </c>
      <c r="C103" s="271">
        <v>0</v>
      </c>
      <c r="D103" s="271">
        <v>3</v>
      </c>
      <c r="E103" s="270">
        <v>0</v>
      </c>
      <c r="F103" s="271">
        <v>0</v>
      </c>
      <c r="G103" s="271">
        <v>0</v>
      </c>
      <c r="H103" s="270">
        <v>0</v>
      </c>
      <c r="I103" s="271">
        <v>0</v>
      </c>
      <c r="J103" s="271">
        <v>0</v>
      </c>
      <c r="K103" s="270">
        <v>0</v>
      </c>
      <c r="L103" s="271">
        <v>0</v>
      </c>
      <c r="M103" s="271">
        <v>0</v>
      </c>
      <c r="N103" s="72">
        <f t="shared" si="9"/>
        <v>3</v>
      </c>
      <c r="O103" s="73">
        <f t="shared" si="10"/>
        <v>0</v>
      </c>
      <c r="P103" s="73">
        <f t="shared" si="11"/>
        <v>3</v>
      </c>
    </row>
    <row r="104" spans="1:16">
      <c r="A104" s="74" t="s">
        <v>398</v>
      </c>
      <c r="B104" s="270">
        <v>15</v>
      </c>
      <c r="C104" s="271">
        <v>0</v>
      </c>
      <c r="D104" s="271">
        <v>15</v>
      </c>
      <c r="E104" s="270">
        <v>3</v>
      </c>
      <c r="F104" s="271">
        <v>0</v>
      </c>
      <c r="G104" s="271">
        <v>3</v>
      </c>
      <c r="H104" s="270">
        <v>7</v>
      </c>
      <c r="I104" s="271">
        <v>0</v>
      </c>
      <c r="J104" s="271">
        <v>7</v>
      </c>
      <c r="K104" s="270">
        <v>0</v>
      </c>
      <c r="L104" s="271">
        <v>0</v>
      </c>
      <c r="M104" s="271">
        <v>0</v>
      </c>
      <c r="N104" s="72">
        <f t="shared" si="9"/>
        <v>25</v>
      </c>
      <c r="O104" s="73">
        <f t="shared" si="10"/>
        <v>0</v>
      </c>
      <c r="P104" s="73">
        <f t="shared" si="11"/>
        <v>25</v>
      </c>
    </row>
    <row r="105" spans="1:16">
      <c r="A105" s="74" t="s">
        <v>524</v>
      </c>
      <c r="B105" s="270">
        <v>0</v>
      </c>
      <c r="C105" s="271">
        <v>0</v>
      </c>
      <c r="D105" s="271">
        <v>0</v>
      </c>
      <c r="E105" s="270">
        <v>0</v>
      </c>
      <c r="F105" s="271">
        <v>0</v>
      </c>
      <c r="G105" s="271">
        <v>0</v>
      </c>
      <c r="H105" s="270">
        <v>0</v>
      </c>
      <c r="I105" s="271">
        <v>0</v>
      </c>
      <c r="J105" s="271">
        <v>0</v>
      </c>
      <c r="K105" s="270">
        <v>1</v>
      </c>
      <c r="L105" s="271">
        <v>0</v>
      </c>
      <c r="M105" s="271">
        <v>1</v>
      </c>
      <c r="N105" s="72">
        <f t="shared" si="6"/>
        <v>1</v>
      </c>
      <c r="O105" s="73">
        <f t="shared" si="7"/>
        <v>0</v>
      </c>
      <c r="P105" s="73">
        <f t="shared" si="8"/>
        <v>1</v>
      </c>
    </row>
    <row r="106" spans="1:16">
      <c r="A106" s="74" t="s">
        <v>341</v>
      </c>
      <c r="B106" s="270">
        <v>36</v>
      </c>
      <c r="C106" s="271">
        <v>318</v>
      </c>
      <c r="D106" s="271">
        <v>354</v>
      </c>
      <c r="E106" s="270">
        <v>89</v>
      </c>
      <c r="F106" s="271">
        <v>688</v>
      </c>
      <c r="G106" s="271">
        <v>777</v>
      </c>
      <c r="H106" s="270">
        <v>0</v>
      </c>
      <c r="I106" s="271">
        <v>20</v>
      </c>
      <c r="J106" s="271">
        <v>20</v>
      </c>
      <c r="K106" s="270">
        <v>2</v>
      </c>
      <c r="L106" s="271">
        <v>27</v>
      </c>
      <c r="M106" s="271">
        <v>29</v>
      </c>
      <c r="N106" s="72">
        <f t="shared" si="6"/>
        <v>127</v>
      </c>
      <c r="O106" s="73">
        <f t="shared" si="7"/>
        <v>1053</v>
      </c>
      <c r="P106" s="73">
        <f t="shared" si="8"/>
        <v>1180</v>
      </c>
    </row>
    <row r="107" spans="1:16">
      <c r="A107" s="74" t="s">
        <v>399</v>
      </c>
      <c r="B107" s="270">
        <v>0</v>
      </c>
      <c r="C107" s="271">
        <v>0</v>
      </c>
      <c r="D107" s="271">
        <v>0</v>
      </c>
      <c r="E107" s="270">
        <v>0</v>
      </c>
      <c r="F107" s="271">
        <v>0</v>
      </c>
      <c r="G107" s="271">
        <v>0</v>
      </c>
      <c r="H107" s="270">
        <v>0</v>
      </c>
      <c r="I107" s="271">
        <v>0</v>
      </c>
      <c r="J107" s="271">
        <v>0</v>
      </c>
      <c r="K107" s="270">
        <v>5</v>
      </c>
      <c r="L107" s="271">
        <v>0</v>
      </c>
      <c r="M107" s="271">
        <v>5</v>
      </c>
      <c r="N107" s="72">
        <f t="shared" si="6"/>
        <v>5</v>
      </c>
      <c r="O107" s="73">
        <f t="shared" si="7"/>
        <v>0</v>
      </c>
      <c r="P107" s="73">
        <f t="shared" si="8"/>
        <v>5</v>
      </c>
    </row>
    <row r="108" spans="1:16">
      <c r="A108" s="74" t="s">
        <v>342</v>
      </c>
      <c r="B108" s="270">
        <v>12</v>
      </c>
      <c r="C108" s="271">
        <v>0</v>
      </c>
      <c r="D108" s="271">
        <v>12</v>
      </c>
      <c r="E108" s="270">
        <v>55</v>
      </c>
      <c r="F108" s="271">
        <v>2</v>
      </c>
      <c r="G108" s="271">
        <v>57</v>
      </c>
      <c r="H108" s="270">
        <v>22</v>
      </c>
      <c r="I108" s="271">
        <v>2</v>
      </c>
      <c r="J108" s="271">
        <v>24</v>
      </c>
      <c r="K108" s="270">
        <v>7</v>
      </c>
      <c r="L108" s="271">
        <v>0</v>
      </c>
      <c r="M108" s="271">
        <v>7</v>
      </c>
      <c r="N108" s="72">
        <f t="shared" si="6"/>
        <v>96</v>
      </c>
      <c r="O108" s="73">
        <f t="shared" si="7"/>
        <v>4</v>
      </c>
      <c r="P108" s="73">
        <f t="shared" si="8"/>
        <v>100</v>
      </c>
    </row>
    <row r="109" spans="1:16">
      <c r="A109" s="74" t="s">
        <v>400</v>
      </c>
      <c r="B109" s="270">
        <v>13</v>
      </c>
      <c r="C109" s="271">
        <v>0</v>
      </c>
      <c r="D109" s="271">
        <v>13</v>
      </c>
      <c r="E109" s="270">
        <v>0</v>
      </c>
      <c r="F109" s="271">
        <v>0</v>
      </c>
      <c r="G109" s="271">
        <v>0</v>
      </c>
      <c r="H109" s="270">
        <v>11</v>
      </c>
      <c r="I109" s="271">
        <v>1</v>
      </c>
      <c r="J109" s="271">
        <v>12</v>
      </c>
      <c r="K109" s="270">
        <v>0</v>
      </c>
      <c r="L109" s="271">
        <v>0</v>
      </c>
      <c r="M109" s="271">
        <v>0</v>
      </c>
      <c r="N109" s="72">
        <f t="shared" si="6"/>
        <v>24</v>
      </c>
      <c r="O109" s="73">
        <f t="shared" si="7"/>
        <v>1</v>
      </c>
      <c r="P109" s="73">
        <f t="shared" si="8"/>
        <v>25</v>
      </c>
    </row>
    <row r="110" spans="1:16">
      <c r="A110" s="74" t="s">
        <v>401</v>
      </c>
      <c r="B110" s="270">
        <v>0</v>
      </c>
      <c r="C110" s="271">
        <v>0</v>
      </c>
      <c r="D110" s="271">
        <v>0</v>
      </c>
      <c r="E110" s="270">
        <v>5</v>
      </c>
      <c r="F110" s="271">
        <v>1</v>
      </c>
      <c r="G110" s="271">
        <v>6</v>
      </c>
      <c r="H110" s="270">
        <v>0</v>
      </c>
      <c r="I110" s="271">
        <v>0</v>
      </c>
      <c r="J110" s="271">
        <v>0</v>
      </c>
      <c r="K110" s="270">
        <v>0</v>
      </c>
      <c r="L110" s="271">
        <v>0</v>
      </c>
      <c r="M110" s="271">
        <v>0</v>
      </c>
      <c r="N110" s="72">
        <f t="shared" si="6"/>
        <v>5</v>
      </c>
      <c r="O110" s="73">
        <f t="shared" si="7"/>
        <v>1</v>
      </c>
      <c r="P110" s="73">
        <f t="shared" si="8"/>
        <v>6</v>
      </c>
    </row>
    <row r="111" spans="1:16">
      <c r="A111" s="74" t="s">
        <v>343</v>
      </c>
      <c r="B111" s="270">
        <v>0</v>
      </c>
      <c r="C111" s="271">
        <v>0</v>
      </c>
      <c r="D111" s="271">
        <v>0</v>
      </c>
      <c r="E111" s="270">
        <v>2</v>
      </c>
      <c r="F111" s="271">
        <v>0</v>
      </c>
      <c r="G111" s="271">
        <v>2</v>
      </c>
      <c r="H111" s="270">
        <v>0</v>
      </c>
      <c r="I111" s="271">
        <v>0</v>
      </c>
      <c r="J111" s="271">
        <v>0</v>
      </c>
      <c r="K111" s="270">
        <v>0</v>
      </c>
      <c r="L111" s="271">
        <v>0</v>
      </c>
      <c r="M111" s="271">
        <v>0</v>
      </c>
      <c r="N111" s="72">
        <f t="shared" si="6"/>
        <v>2</v>
      </c>
      <c r="O111" s="73">
        <f t="shared" si="7"/>
        <v>0</v>
      </c>
      <c r="P111" s="73">
        <f t="shared" si="8"/>
        <v>2</v>
      </c>
    </row>
    <row r="112" spans="1:16">
      <c r="A112" s="74" t="s">
        <v>402</v>
      </c>
      <c r="B112" s="270">
        <v>0</v>
      </c>
      <c r="C112" s="271">
        <v>0</v>
      </c>
      <c r="D112" s="271">
        <v>0</v>
      </c>
      <c r="E112" s="270">
        <v>27</v>
      </c>
      <c r="F112" s="271">
        <v>18</v>
      </c>
      <c r="G112" s="271">
        <v>45</v>
      </c>
      <c r="H112" s="270">
        <v>0</v>
      </c>
      <c r="I112" s="271">
        <v>0</v>
      </c>
      <c r="J112" s="271">
        <v>0</v>
      </c>
      <c r="K112" s="270">
        <v>9</v>
      </c>
      <c r="L112" s="271">
        <v>1</v>
      </c>
      <c r="M112" s="271">
        <v>10</v>
      </c>
      <c r="N112" s="72">
        <f t="shared" si="6"/>
        <v>36</v>
      </c>
      <c r="O112" s="73">
        <f t="shared" si="7"/>
        <v>19</v>
      </c>
      <c r="P112" s="73">
        <f t="shared" si="8"/>
        <v>55</v>
      </c>
    </row>
    <row r="113" spans="1:17">
      <c r="A113" s="74" t="s">
        <v>344</v>
      </c>
      <c r="B113" s="270">
        <v>79</v>
      </c>
      <c r="C113" s="271">
        <v>19</v>
      </c>
      <c r="D113" s="271">
        <v>98</v>
      </c>
      <c r="E113" s="270">
        <v>72</v>
      </c>
      <c r="F113" s="271">
        <v>23</v>
      </c>
      <c r="G113" s="271">
        <v>95</v>
      </c>
      <c r="H113" s="270">
        <v>13</v>
      </c>
      <c r="I113" s="271">
        <v>4</v>
      </c>
      <c r="J113" s="271">
        <v>17</v>
      </c>
      <c r="K113" s="270">
        <v>5</v>
      </c>
      <c r="L113" s="271">
        <v>0</v>
      </c>
      <c r="M113" s="271">
        <v>5</v>
      </c>
      <c r="N113" s="72">
        <f t="shared" si="6"/>
        <v>169</v>
      </c>
      <c r="O113" s="73">
        <f t="shared" si="7"/>
        <v>46</v>
      </c>
      <c r="P113" s="73">
        <f t="shared" si="8"/>
        <v>215</v>
      </c>
    </row>
    <row r="114" spans="1:17">
      <c r="A114" s="74" t="s">
        <v>403</v>
      </c>
      <c r="B114" s="270">
        <v>31</v>
      </c>
      <c r="C114" s="271">
        <v>27</v>
      </c>
      <c r="D114" s="271">
        <v>58</v>
      </c>
      <c r="E114" s="270">
        <v>24</v>
      </c>
      <c r="F114" s="271">
        <v>25</v>
      </c>
      <c r="G114" s="271">
        <v>49</v>
      </c>
      <c r="H114" s="270">
        <v>0</v>
      </c>
      <c r="I114" s="271">
        <v>0</v>
      </c>
      <c r="J114" s="271">
        <v>0</v>
      </c>
      <c r="K114" s="270">
        <v>0</v>
      </c>
      <c r="L114" s="271">
        <v>0</v>
      </c>
      <c r="M114" s="271">
        <v>0</v>
      </c>
      <c r="N114" s="72">
        <f t="shared" si="4"/>
        <v>55</v>
      </c>
      <c r="O114" s="73">
        <f t="shared" si="4"/>
        <v>52</v>
      </c>
      <c r="P114" s="73">
        <f t="shared" si="5"/>
        <v>107</v>
      </c>
    </row>
    <row r="115" spans="1:17">
      <c r="A115" s="74" t="s">
        <v>345</v>
      </c>
      <c r="B115" s="270">
        <v>25</v>
      </c>
      <c r="C115" s="271">
        <v>0</v>
      </c>
      <c r="D115" s="271">
        <v>25</v>
      </c>
      <c r="E115" s="270">
        <v>90</v>
      </c>
      <c r="F115" s="271">
        <v>1</v>
      </c>
      <c r="G115" s="271">
        <v>91</v>
      </c>
      <c r="H115" s="270">
        <v>21</v>
      </c>
      <c r="I115" s="271">
        <v>0</v>
      </c>
      <c r="J115" s="271">
        <v>21</v>
      </c>
      <c r="K115" s="270">
        <v>23</v>
      </c>
      <c r="L115" s="271">
        <v>0</v>
      </c>
      <c r="M115" s="271">
        <v>23</v>
      </c>
      <c r="N115" s="72">
        <f t="shared" si="4"/>
        <v>159</v>
      </c>
      <c r="O115" s="73">
        <f t="shared" si="4"/>
        <v>1</v>
      </c>
      <c r="P115" s="73">
        <f t="shared" si="5"/>
        <v>160</v>
      </c>
    </row>
    <row r="116" spans="1:17">
      <c r="A116" s="74" t="s">
        <v>346</v>
      </c>
      <c r="B116" s="270">
        <v>8</v>
      </c>
      <c r="C116" s="271">
        <v>27</v>
      </c>
      <c r="D116" s="271">
        <v>35</v>
      </c>
      <c r="E116" s="270">
        <v>6</v>
      </c>
      <c r="F116" s="271">
        <v>42</v>
      </c>
      <c r="G116" s="271">
        <v>48</v>
      </c>
      <c r="H116" s="270">
        <v>0</v>
      </c>
      <c r="I116" s="271">
        <v>5</v>
      </c>
      <c r="J116" s="271">
        <v>5</v>
      </c>
      <c r="K116" s="270">
        <v>0</v>
      </c>
      <c r="L116" s="271">
        <v>3</v>
      </c>
      <c r="M116" s="271">
        <v>3</v>
      </c>
      <c r="N116" s="72">
        <f t="shared" si="4"/>
        <v>14</v>
      </c>
      <c r="O116" s="73">
        <f t="shared" si="4"/>
        <v>77</v>
      </c>
      <c r="P116" s="73">
        <f t="shared" si="5"/>
        <v>91</v>
      </c>
    </row>
    <row r="117" spans="1:17">
      <c r="A117" s="74" t="s">
        <v>404</v>
      </c>
      <c r="B117" s="270">
        <v>3</v>
      </c>
      <c r="C117" s="271">
        <v>0</v>
      </c>
      <c r="D117" s="271">
        <v>3</v>
      </c>
      <c r="E117" s="270">
        <v>6</v>
      </c>
      <c r="F117" s="271">
        <v>0</v>
      </c>
      <c r="G117" s="271">
        <v>6</v>
      </c>
      <c r="H117" s="270">
        <v>0</v>
      </c>
      <c r="I117" s="271">
        <v>0</v>
      </c>
      <c r="J117" s="271">
        <v>0</v>
      </c>
      <c r="K117" s="270">
        <v>0</v>
      </c>
      <c r="L117" s="271">
        <v>0</v>
      </c>
      <c r="M117" s="271">
        <v>0</v>
      </c>
      <c r="N117" s="72">
        <f t="shared" si="4"/>
        <v>9</v>
      </c>
      <c r="O117" s="73">
        <f t="shared" si="4"/>
        <v>0</v>
      </c>
      <c r="P117" s="73">
        <f t="shared" si="5"/>
        <v>9</v>
      </c>
    </row>
    <row r="118" spans="1:17">
      <c r="A118" s="74" t="s">
        <v>347</v>
      </c>
      <c r="B118" s="270">
        <v>3</v>
      </c>
      <c r="C118" s="271">
        <v>0</v>
      </c>
      <c r="D118" s="271">
        <v>3</v>
      </c>
      <c r="E118" s="270">
        <v>4</v>
      </c>
      <c r="F118" s="271">
        <v>0</v>
      </c>
      <c r="G118" s="271">
        <v>4</v>
      </c>
      <c r="H118" s="270">
        <v>0</v>
      </c>
      <c r="I118" s="271">
        <v>0</v>
      </c>
      <c r="J118" s="271">
        <v>0</v>
      </c>
      <c r="K118" s="270">
        <v>0</v>
      </c>
      <c r="L118" s="271">
        <v>0</v>
      </c>
      <c r="M118" s="271">
        <v>0</v>
      </c>
      <c r="N118" s="72">
        <f t="shared" si="4"/>
        <v>7</v>
      </c>
      <c r="O118" s="73">
        <f t="shared" si="4"/>
        <v>0</v>
      </c>
      <c r="P118" s="73">
        <f t="shared" si="5"/>
        <v>7</v>
      </c>
    </row>
    <row r="119" spans="1:17">
      <c r="A119" s="74" t="s">
        <v>348</v>
      </c>
      <c r="B119" s="270">
        <v>1</v>
      </c>
      <c r="C119" s="271">
        <v>0</v>
      </c>
      <c r="D119" s="271">
        <v>1</v>
      </c>
      <c r="E119" s="270">
        <v>26</v>
      </c>
      <c r="F119" s="271">
        <v>9</v>
      </c>
      <c r="G119" s="271">
        <v>35</v>
      </c>
      <c r="H119" s="270">
        <v>0</v>
      </c>
      <c r="I119" s="271">
        <v>0</v>
      </c>
      <c r="J119" s="271">
        <v>0</v>
      </c>
      <c r="K119" s="270">
        <v>0</v>
      </c>
      <c r="L119" s="271">
        <v>0</v>
      </c>
      <c r="M119" s="271">
        <v>0</v>
      </c>
      <c r="N119" s="72">
        <f t="shared" si="4"/>
        <v>27</v>
      </c>
      <c r="O119" s="73">
        <f t="shared" si="4"/>
        <v>9</v>
      </c>
      <c r="P119" s="73">
        <f t="shared" si="5"/>
        <v>36</v>
      </c>
    </row>
    <row r="120" spans="1:17">
      <c r="A120" s="74" t="s">
        <v>349</v>
      </c>
      <c r="B120" s="270">
        <v>19</v>
      </c>
      <c r="C120" s="271">
        <v>25</v>
      </c>
      <c r="D120" s="271">
        <v>44</v>
      </c>
      <c r="E120" s="270">
        <v>90</v>
      </c>
      <c r="F120" s="271">
        <v>128</v>
      </c>
      <c r="G120" s="271">
        <v>218</v>
      </c>
      <c r="H120" s="270">
        <v>2</v>
      </c>
      <c r="I120" s="271">
        <v>2</v>
      </c>
      <c r="J120" s="271">
        <v>4</v>
      </c>
      <c r="K120" s="270">
        <v>5</v>
      </c>
      <c r="L120" s="271">
        <v>10</v>
      </c>
      <c r="M120" s="271">
        <v>15</v>
      </c>
      <c r="N120" s="72">
        <f t="shared" si="4"/>
        <v>116</v>
      </c>
      <c r="O120" s="73">
        <f t="shared" si="4"/>
        <v>165</v>
      </c>
      <c r="P120" s="73">
        <f t="shared" si="5"/>
        <v>281</v>
      </c>
    </row>
    <row r="121" spans="1:17">
      <c r="A121" s="74" t="s">
        <v>350</v>
      </c>
      <c r="B121" s="270">
        <v>0</v>
      </c>
      <c r="C121" s="271">
        <v>0</v>
      </c>
      <c r="D121" s="271">
        <v>0</v>
      </c>
      <c r="E121" s="270">
        <v>5</v>
      </c>
      <c r="F121" s="271">
        <v>1</v>
      </c>
      <c r="G121" s="271">
        <v>6</v>
      </c>
      <c r="H121" s="270">
        <v>0</v>
      </c>
      <c r="I121" s="271">
        <v>0</v>
      </c>
      <c r="J121" s="271">
        <v>0</v>
      </c>
      <c r="K121" s="270">
        <v>0</v>
      </c>
      <c r="L121" s="271">
        <v>0</v>
      </c>
      <c r="M121" s="271">
        <v>0</v>
      </c>
      <c r="N121" s="72">
        <f t="shared" si="4"/>
        <v>5</v>
      </c>
      <c r="O121" s="73">
        <f t="shared" si="4"/>
        <v>1</v>
      </c>
      <c r="P121" s="73">
        <f t="shared" si="5"/>
        <v>6</v>
      </c>
    </row>
    <row r="122" spans="1:17">
      <c r="A122" s="161" t="s">
        <v>44</v>
      </c>
      <c r="B122" s="75">
        <f t="shared" ref="B122:P122" si="12">SUM(B13:B121)</f>
        <v>1242</v>
      </c>
      <c r="C122" s="76">
        <f t="shared" si="12"/>
        <v>1233</v>
      </c>
      <c r="D122" s="76">
        <f t="shared" si="12"/>
        <v>2475</v>
      </c>
      <c r="E122" s="75">
        <f t="shared" si="12"/>
        <v>2955</v>
      </c>
      <c r="F122" s="76">
        <f t="shared" si="12"/>
        <v>2785</v>
      </c>
      <c r="G122" s="76">
        <f t="shared" si="12"/>
        <v>5740</v>
      </c>
      <c r="H122" s="75">
        <f t="shared" si="12"/>
        <v>435</v>
      </c>
      <c r="I122" s="76">
        <f t="shared" si="12"/>
        <v>238</v>
      </c>
      <c r="J122" s="76">
        <f t="shared" si="12"/>
        <v>673</v>
      </c>
      <c r="K122" s="75">
        <f t="shared" si="12"/>
        <v>354</v>
      </c>
      <c r="L122" s="76">
        <f t="shared" si="12"/>
        <v>177</v>
      </c>
      <c r="M122" s="76">
        <f t="shared" si="12"/>
        <v>531</v>
      </c>
      <c r="N122" s="75">
        <f t="shared" si="12"/>
        <v>4986</v>
      </c>
      <c r="O122" s="76">
        <f t="shared" si="12"/>
        <v>4433</v>
      </c>
      <c r="P122" s="76">
        <f t="shared" si="12"/>
        <v>9419</v>
      </c>
    </row>
    <row r="125" spans="1:17" ht="24.6" customHeight="1">
      <c r="A125" s="336" t="s">
        <v>351</v>
      </c>
      <c r="B125" s="336"/>
      <c r="C125" s="336"/>
      <c r="D125" s="336"/>
      <c r="E125" s="336"/>
      <c r="F125" s="336"/>
      <c r="G125" s="336"/>
      <c r="H125" s="336"/>
      <c r="I125" s="336"/>
      <c r="J125" s="336"/>
      <c r="K125" s="336"/>
      <c r="L125" s="336"/>
      <c r="M125" s="336"/>
      <c r="N125" s="336"/>
      <c r="O125" s="336"/>
      <c r="P125" s="336"/>
    </row>
    <row r="126" spans="1:17">
      <c r="A126" s="29" t="s">
        <v>535</v>
      </c>
      <c r="B126" s="310"/>
      <c r="C126" s="310"/>
      <c r="D126" s="310"/>
      <c r="E126" s="310"/>
      <c r="F126" s="310"/>
      <c r="G126" s="310"/>
      <c r="H126" s="310"/>
      <c r="I126" s="310"/>
      <c r="J126" s="310"/>
      <c r="K126" s="310"/>
      <c r="L126" s="310"/>
      <c r="M126" s="310"/>
      <c r="N126" s="310"/>
      <c r="O126" s="310"/>
      <c r="P126" s="310"/>
    </row>
    <row r="128" spans="1:17" ht="11.4" customHeight="1">
      <c r="Q128" s="78"/>
    </row>
    <row r="129" spans="1:18">
      <c r="A129" s="155" t="s">
        <v>353</v>
      </c>
      <c r="B129" s="61"/>
      <c r="C129" s="61"/>
      <c r="D129" s="62"/>
      <c r="E129" s="62"/>
      <c r="F129" s="62"/>
      <c r="G129" s="62"/>
      <c r="H129" s="62"/>
      <c r="I129" s="62"/>
      <c r="J129" s="62"/>
      <c r="K129" s="62"/>
      <c r="L129" s="62"/>
      <c r="M129" s="62"/>
      <c r="N129" s="62"/>
      <c r="O129" s="62"/>
      <c r="P129" s="62"/>
    </row>
    <row r="130" spans="1:18">
      <c r="A130" s="155" t="s">
        <v>157</v>
      </c>
      <c r="B130" s="61"/>
      <c r="C130" s="61"/>
      <c r="D130" s="62"/>
      <c r="E130" s="62"/>
      <c r="F130" s="62"/>
      <c r="G130" s="62"/>
      <c r="H130" s="62"/>
      <c r="I130" s="62"/>
      <c r="J130" s="62"/>
      <c r="K130" s="62"/>
      <c r="L130" s="62"/>
      <c r="M130" s="62"/>
      <c r="N130" s="62"/>
      <c r="O130" s="62"/>
      <c r="P130" s="62"/>
    </row>
    <row r="131" spans="1:18" ht="11.4" customHeight="1">
      <c r="A131" s="155"/>
      <c r="B131" s="61"/>
      <c r="C131" s="61"/>
      <c r="D131" s="62"/>
      <c r="E131" s="62"/>
      <c r="F131" s="62"/>
      <c r="G131" s="62"/>
      <c r="H131" s="62"/>
      <c r="I131" s="62"/>
      <c r="J131" s="62"/>
      <c r="K131" s="62"/>
      <c r="L131" s="62"/>
      <c r="M131" s="62"/>
      <c r="N131" s="62"/>
      <c r="O131" s="62"/>
      <c r="P131" s="62"/>
      <c r="R131" s="78"/>
    </row>
    <row r="132" spans="1:18" s="78" customFormat="1" ht="11.4" customHeight="1">
      <c r="A132" s="155" t="s">
        <v>541</v>
      </c>
      <c r="B132" s="61"/>
      <c r="C132" s="61"/>
      <c r="D132" s="62"/>
      <c r="E132" s="62"/>
      <c r="F132" s="62"/>
      <c r="G132" s="62"/>
      <c r="H132" s="62"/>
      <c r="I132" s="62"/>
      <c r="J132" s="62"/>
      <c r="K132" s="62"/>
      <c r="L132" s="62"/>
      <c r="M132" s="62"/>
      <c r="N132" s="62"/>
      <c r="O132" s="62"/>
      <c r="P132" s="62"/>
      <c r="Q132" s="60"/>
      <c r="R132" s="60"/>
    </row>
    <row r="133" spans="1:18" ht="11.4" customHeight="1" thickBot="1"/>
    <row r="134" spans="1:18" ht="11.4" customHeight="1">
      <c r="A134" s="159"/>
      <c r="B134" s="338" t="s">
        <v>43</v>
      </c>
      <c r="C134" s="339"/>
      <c r="D134" s="340"/>
      <c r="E134" s="64"/>
      <c r="F134" s="63" t="s">
        <v>29</v>
      </c>
      <c r="G134" s="65"/>
      <c r="H134" s="64"/>
      <c r="I134" s="63" t="s">
        <v>30</v>
      </c>
      <c r="J134" s="65"/>
      <c r="K134" s="64"/>
      <c r="L134" s="63" t="s">
        <v>31</v>
      </c>
      <c r="M134" s="65"/>
      <c r="N134" s="64"/>
      <c r="O134" s="63" t="s">
        <v>44</v>
      </c>
      <c r="P134" s="66"/>
    </row>
    <row r="135" spans="1:18" ht="11.4" customHeight="1">
      <c r="B135" s="341" t="s">
        <v>45</v>
      </c>
      <c r="C135" s="342"/>
      <c r="D135" s="343"/>
      <c r="E135" s="67"/>
      <c r="F135" s="61"/>
      <c r="G135" s="62"/>
      <c r="H135" s="67"/>
      <c r="I135" s="61"/>
      <c r="J135" s="62"/>
      <c r="K135" s="67"/>
      <c r="L135" s="61"/>
      <c r="M135" s="62"/>
      <c r="N135" s="67"/>
      <c r="O135" s="61"/>
      <c r="P135" s="62"/>
    </row>
    <row r="136" spans="1:18" ht="11.4" customHeight="1">
      <c r="A136" s="160" t="s">
        <v>158</v>
      </c>
      <c r="B136" s="68" t="s">
        <v>47</v>
      </c>
      <c r="C136" s="69" t="s">
        <v>48</v>
      </c>
      <c r="D136" s="70" t="s">
        <v>44</v>
      </c>
      <c r="E136" s="68" t="s">
        <v>47</v>
      </c>
      <c r="F136" s="69" t="s">
        <v>48</v>
      </c>
      <c r="G136" s="70" t="s">
        <v>44</v>
      </c>
      <c r="H136" s="68" t="s">
        <v>47</v>
      </c>
      <c r="I136" s="69" t="s">
        <v>48</v>
      </c>
      <c r="J136" s="70" t="s">
        <v>44</v>
      </c>
      <c r="K136" s="68" t="s">
        <v>47</v>
      </c>
      <c r="L136" s="69" t="s">
        <v>48</v>
      </c>
      <c r="M136" s="70" t="s">
        <v>44</v>
      </c>
      <c r="N136" s="68" t="s">
        <v>47</v>
      </c>
      <c r="O136" s="69" t="s">
        <v>48</v>
      </c>
      <c r="P136" s="70" t="s">
        <v>44</v>
      </c>
    </row>
    <row r="137" spans="1:18" ht="11.4" customHeight="1">
      <c r="A137" s="74" t="s">
        <v>352</v>
      </c>
      <c r="B137" s="88">
        <v>0</v>
      </c>
      <c r="C137" s="89">
        <v>3</v>
      </c>
      <c r="D137" s="89">
        <v>3</v>
      </c>
      <c r="E137" s="88">
        <v>1</v>
      </c>
      <c r="F137" s="89">
        <v>21</v>
      </c>
      <c r="G137" s="89">
        <v>22</v>
      </c>
      <c r="H137" s="88">
        <v>0</v>
      </c>
      <c r="I137" s="89">
        <v>0</v>
      </c>
      <c r="J137" s="89">
        <v>0</v>
      </c>
      <c r="K137" s="88">
        <v>0</v>
      </c>
      <c r="L137" s="89">
        <v>0</v>
      </c>
      <c r="M137" s="89">
        <v>0</v>
      </c>
      <c r="N137" s="88">
        <f>B137+E137+H137+K137</f>
        <v>1</v>
      </c>
      <c r="O137" s="89">
        <f>C137+F137+I137+L137</f>
        <v>24</v>
      </c>
      <c r="P137" s="89">
        <f>SUM(N137:O137)</f>
        <v>25</v>
      </c>
    </row>
    <row r="138" spans="1:18" ht="11.4" customHeight="1">
      <c r="A138" s="74" t="s">
        <v>525</v>
      </c>
      <c r="B138" s="88">
        <v>0</v>
      </c>
      <c r="C138" s="89">
        <v>0</v>
      </c>
      <c r="D138" s="89">
        <v>0</v>
      </c>
      <c r="E138" s="88">
        <v>0</v>
      </c>
      <c r="F138" s="89">
        <v>0</v>
      </c>
      <c r="G138" s="89">
        <v>0</v>
      </c>
      <c r="H138" s="88">
        <v>2</v>
      </c>
      <c r="I138" s="89">
        <v>0</v>
      </c>
      <c r="J138" s="89">
        <v>2</v>
      </c>
      <c r="K138" s="88">
        <v>0</v>
      </c>
      <c r="L138" s="89">
        <v>0</v>
      </c>
      <c r="M138" s="89">
        <v>0</v>
      </c>
      <c r="N138" s="88">
        <f t="shared" ref="N138:O151" si="13">B138+E138+H138+K138</f>
        <v>2</v>
      </c>
      <c r="O138" s="89">
        <f t="shared" si="13"/>
        <v>0</v>
      </c>
      <c r="P138" s="89">
        <f t="shared" ref="P138:P150" si="14">SUM(N138:O138)</f>
        <v>2</v>
      </c>
    </row>
    <row r="139" spans="1:18" ht="11.4" customHeight="1">
      <c r="A139" s="74" t="s">
        <v>405</v>
      </c>
      <c r="B139" s="88">
        <v>0</v>
      </c>
      <c r="C139" s="89">
        <v>0</v>
      </c>
      <c r="D139" s="89">
        <v>0</v>
      </c>
      <c r="E139" s="88">
        <v>0</v>
      </c>
      <c r="F139" s="89">
        <v>0</v>
      </c>
      <c r="G139" s="89">
        <v>0</v>
      </c>
      <c r="H139" s="88">
        <v>0</v>
      </c>
      <c r="I139" s="89">
        <v>0</v>
      </c>
      <c r="J139" s="89">
        <v>0</v>
      </c>
      <c r="K139" s="88">
        <v>3</v>
      </c>
      <c r="L139" s="89">
        <v>0</v>
      </c>
      <c r="M139" s="89">
        <v>3</v>
      </c>
      <c r="N139" s="88">
        <f>B139+E139+H139+K139</f>
        <v>3</v>
      </c>
      <c r="O139" s="89">
        <f>C139+F139+I139+L139</f>
        <v>0</v>
      </c>
      <c r="P139" s="89">
        <f>SUM(N139:O139)</f>
        <v>3</v>
      </c>
    </row>
    <row r="140" spans="1:18" ht="11.4" customHeight="1">
      <c r="A140" s="74" t="s">
        <v>314</v>
      </c>
      <c r="B140" s="88">
        <v>0</v>
      </c>
      <c r="C140" s="89">
        <v>0</v>
      </c>
      <c r="D140" s="89">
        <v>0</v>
      </c>
      <c r="E140" s="88">
        <v>5</v>
      </c>
      <c r="F140" s="89">
        <v>0</v>
      </c>
      <c r="G140" s="89">
        <v>5</v>
      </c>
      <c r="H140" s="88">
        <v>0</v>
      </c>
      <c r="I140" s="89">
        <v>0</v>
      </c>
      <c r="J140" s="89">
        <v>0</v>
      </c>
      <c r="K140" s="88">
        <v>0</v>
      </c>
      <c r="L140" s="89">
        <v>0</v>
      </c>
      <c r="M140" s="89">
        <v>0</v>
      </c>
      <c r="N140" s="88">
        <f t="shared" si="13"/>
        <v>5</v>
      </c>
      <c r="O140" s="89">
        <f t="shared" si="13"/>
        <v>0</v>
      </c>
      <c r="P140" s="89">
        <f t="shared" si="14"/>
        <v>5</v>
      </c>
    </row>
    <row r="141" spans="1:18">
      <c r="A141" s="74" t="s">
        <v>526</v>
      </c>
      <c r="B141" s="88">
        <v>0</v>
      </c>
      <c r="C141" s="89">
        <v>0</v>
      </c>
      <c r="D141" s="89">
        <v>0</v>
      </c>
      <c r="E141" s="88">
        <v>0</v>
      </c>
      <c r="F141" s="89">
        <v>0</v>
      </c>
      <c r="G141" s="89">
        <v>0</v>
      </c>
      <c r="H141" s="88">
        <v>0</v>
      </c>
      <c r="I141" s="89">
        <v>0</v>
      </c>
      <c r="J141" s="89">
        <v>0</v>
      </c>
      <c r="K141" s="88">
        <v>6</v>
      </c>
      <c r="L141" s="89">
        <v>0</v>
      </c>
      <c r="M141" s="89">
        <v>6</v>
      </c>
      <c r="N141" s="88">
        <f t="shared" si="13"/>
        <v>6</v>
      </c>
      <c r="O141" s="89">
        <f t="shared" si="13"/>
        <v>0</v>
      </c>
      <c r="P141" s="89">
        <f t="shared" si="14"/>
        <v>6</v>
      </c>
    </row>
    <row r="142" spans="1:18">
      <c r="A142" s="74" t="s">
        <v>375</v>
      </c>
      <c r="B142" s="88">
        <v>0</v>
      </c>
      <c r="C142" s="89">
        <v>0</v>
      </c>
      <c r="D142" s="89">
        <v>0</v>
      </c>
      <c r="E142" s="88">
        <v>3</v>
      </c>
      <c r="F142" s="89">
        <v>0</v>
      </c>
      <c r="G142" s="89">
        <v>3</v>
      </c>
      <c r="H142" s="88">
        <v>0</v>
      </c>
      <c r="I142" s="89">
        <v>0</v>
      </c>
      <c r="J142" s="89">
        <v>0</v>
      </c>
      <c r="K142" s="88">
        <v>0</v>
      </c>
      <c r="L142" s="89">
        <v>0</v>
      </c>
      <c r="M142" s="89">
        <v>0</v>
      </c>
      <c r="N142" s="88">
        <f t="shared" si="13"/>
        <v>3</v>
      </c>
      <c r="O142" s="89">
        <f t="shared" si="13"/>
        <v>0</v>
      </c>
      <c r="P142" s="89">
        <f t="shared" si="14"/>
        <v>3</v>
      </c>
    </row>
    <row r="143" spans="1:18">
      <c r="A143" s="180" t="s">
        <v>406</v>
      </c>
      <c r="B143" s="88">
        <v>0</v>
      </c>
      <c r="C143" s="89">
        <v>0</v>
      </c>
      <c r="D143" s="89">
        <v>0</v>
      </c>
      <c r="E143" s="88">
        <v>0</v>
      </c>
      <c r="F143" s="89">
        <v>0</v>
      </c>
      <c r="G143" s="89">
        <v>0</v>
      </c>
      <c r="H143" s="88">
        <v>1</v>
      </c>
      <c r="I143" s="89">
        <v>0</v>
      </c>
      <c r="J143" s="89">
        <v>1</v>
      </c>
      <c r="K143" s="88">
        <v>4</v>
      </c>
      <c r="L143" s="89">
        <v>0</v>
      </c>
      <c r="M143" s="89">
        <v>4</v>
      </c>
      <c r="N143" s="88">
        <f t="shared" si="13"/>
        <v>5</v>
      </c>
      <c r="O143" s="89">
        <f t="shared" si="13"/>
        <v>0</v>
      </c>
      <c r="P143" s="89">
        <f t="shared" si="14"/>
        <v>5</v>
      </c>
    </row>
    <row r="144" spans="1:18">
      <c r="A144" s="180" t="s">
        <v>407</v>
      </c>
      <c r="B144" s="88">
        <v>0</v>
      </c>
      <c r="C144" s="89">
        <v>0</v>
      </c>
      <c r="D144" s="89">
        <v>0</v>
      </c>
      <c r="E144" s="88">
        <v>0</v>
      </c>
      <c r="F144" s="89">
        <v>0</v>
      </c>
      <c r="G144" s="89">
        <v>0</v>
      </c>
      <c r="H144" s="88">
        <v>3</v>
      </c>
      <c r="I144" s="89">
        <v>0</v>
      </c>
      <c r="J144" s="89">
        <v>3</v>
      </c>
      <c r="K144" s="88">
        <v>0</v>
      </c>
      <c r="L144" s="89">
        <v>0</v>
      </c>
      <c r="M144" s="89">
        <v>0</v>
      </c>
      <c r="N144" s="88">
        <f t="shared" si="13"/>
        <v>3</v>
      </c>
      <c r="O144" s="89">
        <f t="shared" si="13"/>
        <v>0</v>
      </c>
      <c r="P144" s="89">
        <f t="shared" si="14"/>
        <v>3</v>
      </c>
    </row>
    <row r="145" spans="1:16">
      <c r="A145" s="74" t="s">
        <v>377</v>
      </c>
      <c r="B145" s="88">
        <v>3</v>
      </c>
      <c r="C145" s="89">
        <v>0</v>
      </c>
      <c r="D145" s="89">
        <v>3</v>
      </c>
      <c r="E145" s="88">
        <v>4</v>
      </c>
      <c r="F145" s="89">
        <v>0</v>
      </c>
      <c r="G145" s="89">
        <v>4</v>
      </c>
      <c r="H145" s="88">
        <v>0</v>
      </c>
      <c r="I145" s="89">
        <v>0</v>
      </c>
      <c r="J145" s="89">
        <v>0</v>
      </c>
      <c r="K145" s="88">
        <v>4</v>
      </c>
      <c r="L145" s="89">
        <v>0</v>
      </c>
      <c r="M145" s="89">
        <v>4</v>
      </c>
      <c r="N145" s="88">
        <f t="shared" si="13"/>
        <v>11</v>
      </c>
      <c r="O145" s="89">
        <f t="shared" si="13"/>
        <v>0</v>
      </c>
      <c r="P145" s="89">
        <f t="shared" si="14"/>
        <v>11</v>
      </c>
    </row>
    <row r="146" spans="1:16">
      <c r="A146" s="74" t="s">
        <v>527</v>
      </c>
      <c r="B146" s="88">
        <v>0</v>
      </c>
      <c r="C146" s="89">
        <v>0</v>
      </c>
      <c r="D146" s="89">
        <v>0</v>
      </c>
      <c r="E146" s="88">
        <v>0</v>
      </c>
      <c r="F146" s="89">
        <v>0</v>
      </c>
      <c r="G146" s="89">
        <v>0</v>
      </c>
      <c r="H146" s="88">
        <v>0</v>
      </c>
      <c r="I146" s="89">
        <v>0</v>
      </c>
      <c r="J146" s="89">
        <v>0</v>
      </c>
      <c r="K146" s="88">
        <v>1</v>
      </c>
      <c r="L146" s="89">
        <v>0</v>
      </c>
      <c r="M146" s="89">
        <v>1</v>
      </c>
      <c r="N146" s="88">
        <f t="shared" si="13"/>
        <v>1</v>
      </c>
      <c r="O146" s="89">
        <f t="shared" si="13"/>
        <v>0</v>
      </c>
      <c r="P146" s="89">
        <f t="shared" si="14"/>
        <v>1</v>
      </c>
    </row>
    <row r="147" spans="1:16">
      <c r="A147" s="74" t="s">
        <v>160</v>
      </c>
      <c r="B147" s="88">
        <v>0</v>
      </c>
      <c r="C147" s="89">
        <v>0</v>
      </c>
      <c r="D147" s="89">
        <v>0</v>
      </c>
      <c r="E147" s="88">
        <v>0</v>
      </c>
      <c r="F147" s="89">
        <v>0</v>
      </c>
      <c r="G147" s="89">
        <v>0</v>
      </c>
      <c r="H147" s="88">
        <v>0</v>
      </c>
      <c r="I147" s="89">
        <v>0</v>
      </c>
      <c r="J147" s="89">
        <v>0</v>
      </c>
      <c r="K147" s="88">
        <v>1</v>
      </c>
      <c r="L147" s="89">
        <v>0</v>
      </c>
      <c r="M147" s="89">
        <v>1</v>
      </c>
      <c r="N147" s="88">
        <f t="shared" ref="N147:N149" si="15">B147+E147+H147+K147</f>
        <v>1</v>
      </c>
      <c r="O147" s="89">
        <f t="shared" ref="O147:O149" si="16">C147+F147+I147+L147</f>
        <v>0</v>
      </c>
      <c r="P147" s="89">
        <f t="shared" ref="P147:P149" si="17">SUM(N147:O147)</f>
        <v>1</v>
      </c>
    </row>
    <row r="148" spans="1:16" ht="20.399999999999999">
      <c r="A148" s="74" t="s">
        <v>391</v>
      </c>
      <c r="B148" s="88">
        <v>0</v>
      </c>
      <c r="C148" s="89">
        <v>0</v>
      </c>
      <c r="D148" s="89">
        <v>0</v>
      </c>
      <c r="E148" s="88">
        <v>3</v>
      </c>
      <c r="F148" s="89">
        <v>0</v>
      </c>
      <c r="G148" s="89">
        <v>3</v>
      </c>
      <c r="H148" s="88">
        <v>0</v>
      </c>
      <c r="I148" s="89">
        <v>0</v>
      </c>
      <c r="J148" s="89">
        <v>0</v>
      </c>
      <c r="K148" s="88">
        <v>0</v>
      </c>
      <c r="L148" s="89">
        <v>0</v>
      </c>
      <c r="M148" s="89">
        <v>0</v>
      </c>
      <c r="N148" s="88">
        <f t="shared" si="15"/>
        <v>3</v>
      </c>
      <c r="O148" s="89">
        <f t="shared" si="16"/>
        <v>0</v>
      </c>
      <c r="P148" s="89">
        <f t="shared" si="17"/>
        <v>3</v>
      </c>
    </row>
    <row r="149" spans="1:16">
      <c r="A149" s="74" t="s">
        <v>408</v>
      </c>
      <c r="B149" s="88">
        <v>0</v>
      </c>
      <c r="C149" s="89">
        <v>0</v>
      </c>
      <c r="D149" s="89">
        <v>0</v>
      </c>
      <c r="E149" s="88">
        <v>0</v>
      </c>
      <c r="F149" s="89">
        <v>0</v>
      </c>
      <c r="G149" s="181">
        <v>0</v>
      </c>
      <c r="H149" s="88">
        <v>1</v>
      </c>
      <c r="I149" s="89">
        <v>0</v>
      </c>
      <c r="J149" s="89">
        <v>1</v>
      </c>
      <c r="K149" s="88">
        <v>0</v>
      </c>
      <c r="L149" s="89">
        <v>0</v>
      </c>
      <c r="M149" s="181">
        <v>0</v>
      </c>
      <c r="N149" s="88">
        <f t="shared" si="15"/>
        <v>1</v>
      </c>
      <c r="O149" s="89">
        <f t="shared" si="16"/>
        <v>0</v>
      </c>
      <c r="P149" s="89">
        <f t="shared" si="17"/>
        <v>1</v>
      </c>
    </row>
    <row r="150" spans="1:16">
      <c r="A150" s="74" t="s">
        <v>341</v>
      </c>
      <c r="B150" s="88">
        <v>0</v>
      </c>
      <c r="C150" s="89">
        <v>6</v>
      </c>
      <c r="D150" s="89">
        <v>6</v>
      </c>
      <c r="E150" s="88">
        <v>12</v>
      </c>
      <c r="F150" s="89">
        <v>37</v>
      </c>
      <c r="G150" s="181">
        <v>49</v>
      </c>
      <c r="H150" s="88">
        <v>0</v>
      </c>
      <c r="I150" s="89">
        <v>0</v>
      </c>
      <c r="J150" s="89">
        <v>0</v>
      </c>
      <c r="K150" s="88">
        <v>0</v>
      </c>
      <c r="L150" s="89">
        <v>0</v>
      </c>
      <c r="M150" s="181">
        <v>0</v>
      </c>
      <c r="N150" s="88">
        <f t="shared" si="13"/>
        <v>12</v>
      </c>
      <c r="O150" s="89">
        <f t="shared" si="13"/>
        <v>43</v>
      </c>
      <c r="P150" s="89">
        <f t="shared" si="14"/>
        <v>55</v>
      </c>
    </row>
    <row r="151" spans="1:16">
      <c r="A151" s="74" t="s">
        <v>263</v>
      </c>
      <c r="B151" s="88">
        <v>0</v>
      </c>
      <c r="C151" s="89">
        <v>0</v>
      </c>
      <c r="D151" s="89">
        <v>0</v>
      </c>
      <c r="E151" s="182">
        <v>0</v>
      </c>
      <c r="F151" s="183">
        <v>0</v>
      </c>
      <c r="G151" s="184">
        <v>0</v>
      </c>
      <c r="H151" s="88">
        <v>0</v>
      </c>
      <c r="I151" s="89">
        <v>0</v>
      </c>
      <c r="J151" s="89">
        <v>0</v>
      </c>
      <c r="K151" s="182">
        <v>2</v>
      </c>
      <c r="L151" s="183">
        <v>0</v>
      </c>
      <c r="M151" s="184">
        <v>2</v>
      </c>
      <c r="N151" s="88">
        <f t="shared" si="13"/>
        <v>2</v>
      </c>
      <c r="O151" s="89">
        <f t="shared" si="13"/>
        <v>0</v>
      </c>
      <c r="P151" s="89">
        <f>SUM(N151:O151)</f>
        <v>2</v>
      </c>
    </row>
    <row r="152" spans="1:16">
      <c r="A152" s="161" t="s">
        <v>44</v>
      </c>
      <c r="B152" s="90">
        <f t="shared" ref="B152:P152" si="18">SUM(B137:B151)</f>
        <v>3</v>
      </c>
      <c r="C152" s="91">
        <f t="shared" si="18"/>
        <v>9</v>
      </c>
      <c r="D152" s="92">
        <f t="shared" si="18"/>
        <v>12</v>
      </c>
      <c r="E152" s="91">
        <f t="shared" si="18"/>
        <v>28</v>
      </c>
      <c r="F152" s="91">
        <f t="shared" si="18"/>
        <v>58</v>
      </c>
      <c r="G152" s="91">
        <f t="shared" si="18"/>
        <v>86</v>
      </c>
      <c r="H152" s="90">
        <f t="shared" si="18"/>
        <v>7</v>
      </c>
      <c r="I152" s="91">
        <f t="shared" si="18"/>
        <v>0</v>
      </c>
      <c r="J152" s="92">
        <f t="shared" si="18"/>
        <v>7</v>
      </c>
      <c r="K152" s="91">
        <f t="shared" si="18"/>
        <v>21</v>
      </c>
      <c r="L152" s="91">
        <f t="shared" si="18"/>
        <v>0</v>
      </c>
      <c r="M152" s="91">
        <f t="shared" si="18"/>
        <v>21</v>
      </c>
      <c r="N152" s="93">
        <f t="shared" si="18"/>
        <v>59</v>
      </c>
      <c r="O152" s="91">
        <f t="shared" si="18"/>
        <v>67</v>
      </c>
      <c r="P152" s="91">
        <f t="shared" si="18"/>
        <v>126</v>
      </c>
    </row>
    <row r="153" spans="1:16">
      <c r="C153" s="60"/>
    </row>
    <row r="154" spans="1:16" ht="22.8" customHeight="1">
      <c r="A154" s="336" t="s">
        <v>351</v>
      </c>
      <c r="B154" s="336"/>
      <c r="C154" s="336"/>
      <c r="D154" s="336"/>
      <c r="E154" s="336"/>
      <c r="F154" s="336"/>
      <c r="G154" s="336"/>
      <c r="H154" s="336"/>
      <c r="I154" s="336"/>
      <c r="J154" s="336"/>
      <c r="K154" s="336"/>
      <c r="L154" s="336"/>
      <c r="M154" s="336"/>
      <c r="N154" s="336"/>
      <c r="O154" s="336"/>
      <c r="P154" s="336"/>
    </row>
    <row r="155" spans="1:16">
      <c r="A155" s="29" t="s">
        <v>535</v>
      </c>
      <c r="B155" s="310"/>
      <c r="C155" s="310"/>
      <c r="D155" s="310"/>
      <c r="E155" s="310"/>
      <c r="F155" s="310"/>
      <c r="G155" s="310"/>
      <c r="H155" s="310"/>
      <c r="I155" s="310"/>
      <c r="J155" s="310"/>
      <c r="K155" s="310"/>
      <c r="L155" s="310"/>
      <c r="M155" s="310"/>
      <c r="N155" s="310"/>
      <c r="O155" s="310"/>
      <c r="P155" s="310"/>
    </row>
  </sheetData>
  <mergeCells count="6">
    <mergeCell ref="A154:P154"/>
    <mergeCell ref="B10:D10"/>
    <mergeCell ref="B11:D11"/>
    <mergeCell ref="A125:P125"/>
    <mergeCell ref="B134:D134"/>
    <mergeCell ref="B135:D135"/>
  </mergeCells>
  <pageMargins left="0.39370078740157483" right="0.39370078740157483" top="0.39370078740157483" bottom="0.59055118110236227" header="0.31496062992125984" footer="0.31496062992125984"/>
  <pageSetup paperSize="9" scale="80" fitToHeight="4" orientation="landscape" r:id="rId1"/>
  <headerFooter>
    <oddFooter>&amp;R&amp;A</oddFooter>
  </headerFooter>
  <rowBreaks count="1" manualBreakCount="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1:P64"/>
  <sheetViews>
    <sheetView zoomScaleNormal="100" workbookViewId="0"/>
  </sheetViews>
  <sheetFormatPr defaultRowHeight="10.199999999999999"/>
  <cols>
    <col min="1" max="1" width="45.28515625" customWidth="1"/>
    <col min="2" max="16" width="9" customWidth="1"/>
  </cols>
  <sheetData>
    <row r="1" spans="1:16" s="78" customFormat="1" ht="11.4" customHeight="1">
      <c r="A1" s="162"/>
      <c r="B1" s="77"/>
      <c r="C1" s="77"/>
      <c r="D1" s="77"/>
      <c r="E1" s="77"/>
      <c r="F1" s="77"/>
      <c r="G1" s="77"/>
      <c r="H1" s="77"/>
      <c r="I1" s="77"/>
      <c r="J1" s="77"/>
      <c r="K1" s="77"/>
      <c r="L1" s="77"/>
      <c r="M1" s="77"/>
      <c r="N1" s="77"/>
      <c r="O1" s="77"/>
      <c r="P1" s="77"/>
    </row>
    <row r="2" spans="1:16" s="78" customFormat="1" ht="11.4" customHeight="1">
      <c r="A2" s="155" t="s">
        <v>41</v>
      </c>
      <c r="B2" s="61"/>
      <c r="C2" s="61"/>
      <c r="D2" s="62"/>
      <c r="E2" s="62"/>
      <c r="F2" s="62"/>
      <c r="G2" s="62"/>
      <c r="H2" s="62"/>
      <c r="I2" s="62"/>
      <c r="J2" s="62"/>
      <c r="K2" s="62"/>
      <c r="L2" s="62"/>
      <c r="M2" s="62"/>
      <c r="N2" s="62"/>
      <c r="O2" s="62"/>
      <c r="P2" s="62"/>
    </row>
    <row r="3" spans="1:16" s="141" customFormat="1" ht="11.4" customHeight="1">
      <c r="A3" s="156" t="s">
        <v>479</v>
      </c>
      <c r="B3" s="137"/>
      <c r="C3" s="137"/>
      <c r="D3" s="138"/>
      <c r="E3" s="138"/>
      <c r="F3" s="138"/>
      <c r="G3" s="138"/>
      <c r="H3" s="138"/>
      <c r="I3" s="138"/>
      <c r="J3" s="138"/>
      <c r="K3" s="138"/>
      <c r="L3" s="138"/>
      <c r="M3" s="138"/>
      <c r="N3" s="138"/>
      <c r="O3" s="138"/>
      <c r="P3" s="138"/>
    </row>
    <row r="4" spans="1:16" s="78" customFormat="1" ht="11.4" customHeight="1">
      <c r="A4" s="74"/>
      <c r="B4" s="59"/>
      <c r="C4" s="59"/>
      <c r="D4" s="60"/>
      <c r="E4" s="60"/>
      <c r="F4" s="60"/>
      <c r="G4" s="60"/>
      <c r="H4" s="60"/>
      <c r="I4" s="60"/>
      <c r="J4" s="60"/>
      <c r="K4" s="60"/>
      <c r="L4" s="60"/>
      <c r="M4" s="60"/>
      <c r="N4" s="60"/>
      <c r="O4" s="60"/>
      <c r="P4" s="60"/>
    </row>
    <row r="5" spans="1:16" s="60" customFormat="1" ht="11.4" customHeight="1">
      <c r="A5" s="155" t="s">
        <v>543</v>
      </c>
      <c r="B5" s="61"/>
      <c r="C5" s="61"/>
      <c r="D5" s="62"/>
      <c r="E5" s="62"/>
      <c r="F5" s="62"/>
      <c r="G5" s="62"/>
      <c r="H5" s="62"/>
      <c r="I5" s="62"/>
      <c r="J5" s="62"/>
      <c r="K5" s="62"/>
      <c r="L5" s="62"/>
      <c r="M5" s="62"/>
      <c r="N5" s="62"/>
      <c r="O5" s="62"/>
      <c r="P5" s="62"/>
    </row>
    <row r="6" spans="1:16" s="60" customFormat="1" ht="11.4" customHeight="1">
      <c r="A6" s="155" t="s">
        <v>410</v>
      </c>
      <c r="B6" s="61"/>
      <c r="C6" s="61"/>
      <c r="D6" s="62"/>
      <c r="E6" s="62"/>
      <c r="F6" s="62"/>
      <c r="G6" s="62"/>
      <c r="H6" s="62"/>
      <c r="I6" s="62"/>
      <c r="J6" s="62"/>
      <c r="K6" s="62"/>
      <c r="L6" s="62"/>
      <c r="M6" s="62"/>
      <c r="N6" s="62"/>
      <c r="O6" s="62"/>
      <c r="P6" s="62"/>
    </row>
    <row r="7" spans="1:16" s="60" customFormat="1" ht="11.4" customHeight="1" thickBot="1">
      <c r="A7" s="155"/>
      <c r="B7" s="61"/>
      <c r="C7" s="61"/>
      <c r="D7" s="62"/>
      <c r="E7" s="62"/>
      <c r="F7" s="62"/>
      <c r="G7" s="62"/>
      <c r="H7" s="62"/>
      <c r="I7" s="62"/>
      <c r="J7" s="62"/>
      <c r="K7" s="62"/>
      <c r="L7" s="62"/>
      <c r="M7" s="62"/>
      <c r="N7" s="62"/>
      <c r="O7" s="62"/>
      <c r="P7" s="62"/>
    </row>
    <row r="8" spans="1:16" s="60" customFormat="1" ht="11.4" customHeight="1">
      <c r="A8" s="159"/>
      <c r="B8" s="338" t="s">
        <v>43</v>
      </c>
      <c r="C8" s="339"/>
      <c r="D8" s="340"/>
      <c r="E8" s="64"/>
      <c r="F8" s="63" t="s">
        <v>29</v>
      </c>
      <c r="G8" s="65"/>
      <c r="H8" s="64"/>
      <c r="I8" s="63" t="s">
        <v>30</v>
      </c>
      <c r="J8" s="65"/>
      <c r="K8" s="64"/>
      <c r="L8" s="63" t="s">
        <v>31</v>
      </c>
      <c r="M8" s="65"/>
      <c r="N8" s="64"/>
      <c r="O8" s="63" t="s">
        <v>44</v>
      </c>
      <c r="P8" s="66"/>
    </row>
    <row r="9" spans="1:16" s="60" customFormat="1" ht="11.4" customHeight="1">
      <c r="A9" s="74"/>
      <c r="B9" s="341" t="s">
        <v>45</v>
      </c>
      <c r="C9" s="342"/>
      <c r="D9" s="343"/>
      <c r="E9" s="67"/>
      <c r="F9" s="61"/>
      <c r="G9" s="62"/>
      <c r="H9" s="67"/>
      <c r="I9" s="61"/>
      <c r="J9" s="62"/>
      <c r="K9" s="67"/>
      <c r="L9" s="61"/>
      <c r="M9" s="62"/>
      <c r="N9" s="67"/>
      <c r="O9" s="61"/>
      <c r="P9" s="62"/>
    </row>
    <row r="10" spans="1:16" s="60" customFormat="1" ht="11.4" customHeight="1">
      <c r="A10" s="160" t="s">
        <v>46</v>
      </c>
      <c r="B10" s="68" t="s">
        <v>47</v>
      </c>
      <c r="C10" s="69" t="s">
        <v>48</v>
      </c>
      <c r="D10" s="70" t="s">
        <v>44</v>
      </c>
      <c r="E10" s="68" t="s">
        <v>47</v>
      </c>
      <c r="F10" s="69" t="s">
        <v>48</v>
      </c>
      <c r="G10" s="70" t="s">
        <v>44</v>
      </c>
      <c r="H10" s="68" t="s">
        <v>47</v>
      </c>
      <c r="I10" s="69" t="s">
        <v>48</v>
      </c>
      <c r="J10" s="70" t="s">
        <v>44</v>
      </c>
      <c r="K10" s="68" t="s">
        <v>47</v>
      </c>
      <c r="L10" s="69" t="s">
        <v>48</v>
      </c>
      <c r="M10" s="70" t="s">
        <v>44</v>
      </c>
      <c r="N10" s="68" t="s">
        <v>47</v>
      </c>
      <c r="O10" s="69" t="s">
        <v>48</v>
      </c>
      <c r="P10" s="70" t="s">
        <v>44</v>
      </c>
    </row>
    <row r="11" spans="1:16" s="60" customFormat="1">
      <c r="A11" s="74"/>
      <c r="B11" s="72"/>
      <c r="C11" s="73"/>
      <c r="D11" s="73"/>
      <c r="E11" s="72"/>
      <c r="F11" s="73"/>
      <c r="G11" s="73"/>
      <c r="H11" s="72"/>
      <c r="I11" s="73"/>
      <c r="J11" s="73"/>
      <c r="K11" s="72"/>
      <c r="L11" s="73"/>
      <c r="M11" s="73"/>
      <c r="N11" s="72"/>
      <c r="O11" s="73"/>
      <c r="P11" s="73"/>
    </row>
    <row r="12" spans="1:16" s="60" customFormat="1">
      <c r="A12" s="162" t="s">
        <v>411</v>
      </c>
      <c r="B12" s="72"/>
      <c r="C12" s="73"/>
      <c r="D12" s="73"/>
      <c r="E12" s="72"/>
      <c r="F12" s="73"/>
      <c r="G12" s="73"/>
      <c r="H12" s="72"/>
      <c r="I12" s="73"/>
      <c r="J12" s="73"/>
      <c r="K12" s="72"/>
      <c r="L12" s="73"/>
      <c r="M12" s="73"/>
      <c r="N12" s="72"/>
      <c r="O12" s="73"/>
      <c r="P12" s="73"/>
    </row>
    <row r="13" spans="1:16" s="60" customFormat="1">
      <c r="A13" s="162" t="s">
        <v>532</v>
      </c>
      <c r="B13" s="72"/>
      <c r="C13" s="73"/>
      <c r="D13" s="73"/>
      <c r="E13" s="72"/>
      <c r="F13" s="73"/>
      <c r="G13" s="73"/>
      <c r="H13" s="72"/>
      <c r="I13" s="73"/>
      <c r="J13" s="73"/>
      <c r="K13" s="72"/>
      <c r="L13" s="73"/>
      <c r="M13" s="73"/>
      <c r="N13" s="72"/>
      <c r="O13" s="73"/>
      <c r="P13" s="73"/>
    </row>
    <row r="14" spans="1:16" s="60" customFormat="1">
      <c r="A14" s="74" t="s">
        <v>192</v>
      </c>
      <c r="B14" s="270">
        <v>0</v>
      </c>
      <c r="C14" s="271">
        <v>0</v>
      </c>
      <c r="D14" s="271">
        <v>0</v>
      </c>
      <c r="E14" s="270">
        <v>2</v>
      </c>
      <c r="F14" s="271">
        <v>0</v>
      </c>
      <c r="G14" s="271">
        <v>2</v>
      </c>
      <c r="H14" s="270">
        <v>0</v>
      </c>
      <c r="I14" s="271">
        <v>0</v>
      </c>
      <c r="J14" s="271">
        <v>0</v>
      </c>
      <c r="K14" s="270">
        <v>0</v>
      </c>
      <c r="L14" s="271">
        <v>0</v>
      </c>
      <c r="M14" s="271">
        <v>0</v>
      </c>
      <c r="N14" s="72">
        <f>SUM(K14,H14,E14,B14)</f>
        <v>2</v>
      </c>
      <c r="O14" s="73">
        <f>SUM(L14,I14,F14,C14)</f>
        <v>0</v>
      </c>
      <c r="P14" s="73">
        <f>SUM(M14,J14,G14,D14)</f>
        <v>2</v>
      </c>
    </row>
    <row r="15" spans="1:16" s="60" customFormat="1">
      <c r="A15" s="74"/>
      <c r="B15" s="270"/>
      <c r="C15" s="271"/>
      <c r="D15" s="271"/>
      <c r="E15" s="270"/>
      <c r="F15" s="271"/>
      <c r="G15" s="271"/>
      <c r="H15" s="270"/>
      <c r="I15" s="271"/>
      <c r="J15" s="271"/>
      <c r="K15" s="270"/>
      <c r="L15" s="271"/>
      <c r="M15" s="271"/>
      <c r="N15" s="72"/>
      <c r="O15" s="73"/>
      <c r="P15" s="73"/>
    </row>
    <row r="16" spans="1:16" s="60" customFormat="1">
      <c r="A16" s="162" t="s">
        <v>412</v>
      </c>
      <c r="B16" s="270"/>
      <c r="C16" s="271"/>
      <c r="D16" s="271"/>
      <c r="E16" s="270"/>
      <c r="F16" s="271"/>
      <c r="G16" s="271"/>
      <c r="H16" s="270"/>
      <c r="I16" s="271"/>
      <c r="J16" s="271"/>
      <c r="K16" s="270"/>
      <c r="L16" s="271"/>
      <c r="M16" s="271"/>
      <c r="N16" s="72"/>
      <c r="O16" s="73"/>
      <c r="P16" s="73"/>
    </row>
    <row r="17" spans="1:16" s="60" customFormat="1">
      <c r="A17" s="74" t="s">
        <v>507</v>
      </c>
      <c r="B17" s="270">
        <v>0</v>
      </c>
      <c r="C17" s="271">
        <v>0</v>
      </c>
      <c r="D17" s="271">
        <v>0</v>
      </c>
      <c r="E17" s="270">
        <v>1</v>
      </c>
      <c r="F17" s="271">
        <v>0</v>
      </c>
      <c r="G17" s="271">
        <v>1</v>
      </c>
      <c r="H17" s="270">
        <v>0</v>
      </c>
      <c r="I17" s="271">
        <v>0</v>
      </c>
      <c r="J17" s="271">
        <v>0</v>
      </c>
      <c r="K17" s="270">
        <v>0</v>
      </c>
      <c r="L17" s="271">
        <v>0</v>
      </c>
      <c r="M17" s="271">
        <v>0</v>
      </c>
      <c r="N17" s="72">
        <f>SUM(K17,H17,E17,B17)</f>
        <v>1</v>
      </c>
      <c r="O17" s="73">
        <f>SUM(L17,I17,F17,C17)</f>
        <v>0</v>
      </c>
      <c r="P17" s="73">
        <f>SUM(M17,J17,G17,D17)</f>
        <v>1</v>
      </c>
    </row>
    <row r="18" spans="1:16" s="60" customFormat="1">
      <c r="A18" s="74"/>
      <c r="B18" s="270"/>
      <c r="C18" s="271"/>
      <c r="D18" s="271"/>
      <c r="E18" s="270"/>
      <c r="F18" s="271"/>
      <c r="G18" s="271"/>
      <c r="H18" s="270"/>
      <c r="I18" s="271"/>
      <c r="J18" s="271"/>
      <c r="K18" s="270"/>
      <c r="L18" s="271"/>
      <c r="M18" s="271"/>
      <c r="N18" s="72"/>
      <c r="O18" s="73"/>
      <c r="P18" s="73"/>
    </row>
    <row r="19" spans="1:16" s="60" customFormat="1">
      <c r="A19" s="162" t="s">
        <v>413</v>
      </c>
      <c r="B19" s="270"/>
      <c r="C19" s="271"/>
      <c r="D19" s="271"/>
      <c r="E19" s="270"/>
      <c r="F19" s="271"/>
      <c r="G19" s="271"/>
      <c r="H19" s="270"/>
      <c r="I19" s="271"/>
      <c r="J19" s="271"/>
      <c r="K19" s="270"/>
      <c r="L19" s="271"/>
      <c r="M19" s="271"/>
      <c r="N19" s="72"/>
      <c r="O19" s="73"/>
      <c r="P19" s="73"/>
    </row>
    <row r="20" spans="1:16" s="60" customFormat="1">
      <c r="A20" s="74" t="s">
        <v>529</v>
      </c>
      <c r="B20" s="270">
        <v>1</v>
      </c>
      <c r="C20" s="271">
        <v>0</v>
      </c>
      <c r="D20" s="271">
        <v>1</v>
      </c>
      <c r="E20" s="270">
        <v>0</v>
      </c>
      <c r="F20" s="271">
        <v>0</v>
      </c>
      <c r="G20" s="271">
        <v>0</v>
      </c>
      <c r="H20" s="270">
        <v>0</v>
      </c>
      <c r="I20" s="271">
        <v>0</v>
      </c>
      <c r="J20" s="271">
        <v>0</v>
      </c>
      <c r="K20" s="270">
        <v>0</v>
      </c>
      <c r="L20" s="271">
        <v>0</v>
      </c>
      <c r="M20" s="271">
        <v>0</v>
      </c>
      <c r="N20" s="72">
        <f>SUM(K20,H20,E20,B20)</f>
        <v>1</v>
      </c>
      <c r="O20" s="73">
        <f>SUM(L20,I20,F20,C20)</f>
        <v>0</v>
      </c>
      <c r="P20" s="73">
        <f>SUM(M20,J20,G20,D20)</f>
        <v>1</v>
      </c>
    </row>
    <row r="21" spans="1:16" s="60" customFormat="1">
      <c r="A21" s="74" t="s">
        <v>530</v>
      </c>
      <c r="B21" s="270">
        <v>2</v>
      </c>
      <c r="C21" s="271">
        <v>0</v>
      </c>
      <c r="D21" s="271">
        <v>2</v>
      </c>
      <c r="E21" s="270">
        <v>0</v>
      </c>
      <c r="F21" s="271">
        <v>0</v>
      </c>
      <c r="G21" s="271">
        <v>0</v>
      </c>
      <c r="H21" s="270">
        <v>0</v>
      </c>
      <c r="I21" s="271">
        <v>0</v>
      </c>
      <c r="J21" s="271">
        <v>0</v>
      </c>
      <c r="K21" s="270">
        <v>0</v>
      </c>
      <c r="L21" s="271">
        <v>0</v>
      </c>
      <c r="M21" s="271">
        <v>0</v>
      </c>
      <c r="N21" s="72">
        <f t="shared" ref="N21:N22" si="0">SUM(K21,H21,E21,B21)</f>
        <v>2</v>
      </c>
      <c r="O21" s="73">
        <f t="shared" ref="O21:O22" si="1">SUM(L21,I21,F21,C21)</f>
        <v>0</v>
      </c>
      <c r="P21" s="73">
        <f t="shared" ref="P21:P22" si="2">SUM(M21,J21,G21,D21)</f>
        <v>2</v>
      </c>
    </row>
    <row r="22" spans="1:16" s="60" customFormat="1">
      <c r="A22" s="74" t="s">
        <v>414</v>
      </c>
      <c r="B22" s="270">
        <v>4</v>
      </c>
      <c r="C22" s="271">
        <v>2</v>
      </c>
      <c r="D22" s="271">
        <v>6</v>
      </c>
      <c r="E22" s="270">
        <v>41</v>
      </c>
      <c r="F22" s="271">
        <v>2</v>
      </c>
      <c r="G22" s="271">
        <v>43</v>
      </c>
      <c r="H22" s="270">
        <v>24</v>
      </c>
      <c r="I22" s="271">
        <v>2</v>
      </c>
      <c r="J22" s="271">
        <v>26</v>
      </c>
      <c r="K22" s="270">
        <v>0</v>
      </c>
      <c r="L22" s="271">
        <v>0</v>
      </c>
      <c r="M22" s="271">
        <v>0</v>
      </c>
      <c r="N22" s="72">
        <f t="shared" si="0"/>
        <v>69</v>
      </c>
      <c r="O22" s="73">
        <f t="shared" si="1"/>
        <v>6</v>
      </c>
      <c r="P22" s="73">
        <f t="shared" si="2"/>
        <v>75</v>
      </c>
    </row>
    <row r="23" spans="1:16" s="60" customFormat="1">
      <c r="A23" s="74" t="s">
        <v>531</v>
      </c>
      <c r="B23" s="270">
        <v>0</v>
      </c>
      <c r="C23" s="271">
        <v>0</v>
      </c>
      <c r="D23" s="271">
        <v>0</v>
      </c>
      <c r="E23" s="270">
        <v>3</v>
      </c>
      <c r="F23" s="271">
        <v>0</v>
      </c>
      <c r="G23" s="271">
        <v>3</v>
      </c>
      <c r="H23" s="270">
        <v>0</v>
      </c>
      <c r="I23" s="271">
        <v>0</v>
      </c>
      <c r="J23" s="271">
        <v>0</v>
      </c>
      <c r="K23" s="270">
        <v>5</v>
      </c>
      <c r="L23" s="271">
        <v>1</v>
      </c>
      <c r="M23" s="271">
        <v>6</v>
      </c>
      <c r="N23" s="72">
        <f t="shared" ref="N23:N25" si="3">SUM(K23,H23,E23,B23)</f>
        <v>8</v>
      </c>
      <c r="O23" s="73">
        <f t="shared" ref="O23:O25" si="4">SUM(L23,I23,F23,C23)</f>
        <v>1</v>
      </c>
      <c r="P23" s="73">
        <f t="shared" ref="P23:P25" si="5">SUM(M23,J23,G23,D23)</f>
        <v>9</v>
      </c>
    </row>
    <row r="24" spans="1:16" s="165" customFormat="1">
      <c r="A24" s="74" t="s">
        <v>415</v>
      </c>
      <c r="B24" s="270">
        <v>0</v>
      </c>
      <c r="C24" s="271">
        <v>0</v>
      </c>
      <c r="D24" s="271">
        <v>0</v>
      </c>
      <c r="E24" s="270">
        <v>0</v>
      </c>
      <c r="F24" s="271">
        <v>7</v>
      </c>
      <c r="G24" s="271">
        <v>7</v>
      </c>
      <c r="H24" s="270">
        <v>0</v>
      </c>
      <c r="I24" s="271">
        <v>0</v>
      </c>
      <c r="J24" s="271">
        <v>0</v>
      </c>
      <c r="K24" s="270">
        <v>0</v>
      </c>
      <c r="L24" s="271">
        <v>0</v>
      </c>
      <c r="M24" s="271">
        <v>0</v>
      </c>
      <c r="N24" s="72">
        <f t="shared" si="3"/>
        <v>0</v>
      </c>
      <c r="O24" s="73">
        <f t="shared" si="4"/>
        <v>7</v>
      </c>
      <c r="P24" s="73">
        <f t="shared" si="5"/>
        <v>7</v>
      </c>
    </row>
    <row r="25" spans="1:16" s="165" customFormat="1">
      <c r="A25" s="74" t="s">
        <v>416</v>
      </c>
      <c r="B25" s="270">
        <v>0</v>
      </c>
      <c r="C25" s="271">
        <v>0</v>
      </c>
      <c r="D25" s="271">
        <v>0</v>
      </c>
      <c r="E25" s="270">
        <v>0</v>
      </c>
      <c r="F25" s="271">
        <v>0</v>
      </c>
      <c r="G25" s="271">
        <v>0</v>
      </c>
      <c r="H25" s="270">
        <v>5</v>
      </c>
      <c r="I25" s="271">
        <v>0</v>
      </c>
      <c r="J25" s="271">
        <v>5</v>
      </c>
      <c r="K25" s="270">
        <v>0</v>
      </c>
      <c r="L25" s="271">
        <v>0</v>
      </c>
      <c r="M25" s="271">
        <v>0</v>
      </c>
      <c r="N25" s="186">
        <f t="shared" si="3"/>
        <v>5</v>
      </c>
      <c r="O25" s="187">
        <f t="shared" si="4"/>
        <v>0</v>
      </c>
      <c r="P25" s="187">
        <f t="shared" si="5"/>
        <v>5</v>
      </c>
    </row>
    <row r="26" spans="1:16" s="165" customFormat="1">
      <c r="A26" s="161" t="s">
        <v>417</v>
      </c>
      <c r="B26" s="272">
        <f t="shared" ref="B26:M26" si="6">SUM(B12:B25)</f>
        <v>7</v>
      </c>
      <c r="C26" s="273">
        <f t="shared" si="6"/>
        <v>2</v>
      </c>
      <c r="D26" s="273">
        <f t="shared" si="6"/>
        <v>9</v>
      </c>
      <c r="E26" s="272">
        <f t="shared" si="6"/>
        <v>47</v>
      </c>
      <c r="F26" s="273">
        <f t="shared" si="6"/>
        <v>9</v>
      </c>
      <c r="G26" s="273">
        <f t="shared" si="6"/>
        <v>56</v>
      </c>
      <c r="H26" s="272">
        <f t="shared" si="6"/>
        <v>29</v>
      </c>
      <c r="I26" s="273">
        <f t="shared" si="6"/>
        <v>2</v>
      </c>
      <c r="J26" s="273">
        <f t="shared" si="6"/>
        <v>31</v>
      </c>
      <c r="K26" s="272">
        <f t="shared" si="6"/>
        <v>5</v>
      </c>
      <c r="L26" s="273">
        <f t="shared" si="6"/>
        <v>1</v>
      </c>
      <c r="M26" s="273">
        <f t="shared" si="6"/>
        <v>6</v>
      </c>
      <c r="N26" s="185">
        <f t="shared" ref="N26" si="7">SUM(K26,H26,E26,B26)</f>
        <v>88</v>
      </c>
      <c r="O26" s="77">
        <f t="shared" ref="O26" si="8">SUM(L26,I26,F26,C26)</f>
        <v>14</v>
      </c>
      <c r="P26" s="77">
        <f t="shared" ref="P26" si="9">SUM(M26,J26,G26,D26)</f>
        <v>102</v>
      </c>
    </row>
    <row r="27" spans="1:16" s="165" customFormat="1">
      <c r="A27" s="161"/>
      <c r="B27" s="274"/>
      <c r="C27" s="275"/>
      <c r="D27" s="275"/>
      <c r="E27" s="274"/>
      <c r="F27" s="275"/>
      <c r="G27" s="275"/>
      <c r="H27" s="274"/>
      <c r="I27" s="275"/>
      <c r="J27" s="275"/>
      <c r="K27" s="274"/>
      <c r="L27" s="275"/>
      <c r="M27" s="275"/>
      <c r="N27" s="168"/>
      <c r="O27" s="169"/>
      <c r="P27" s="169"/>
    </row>
    <row r="28" spans="1:16" s="60" customFormat="1">
      <c r="A28" s="162" t="s">
        <v>418</v>
      </c>
      <c r="B28" s="270"/>
      <c r="C28" s="271"/>
      <c r="D28" s="271"/>
      <c r="E28" s="270"/>
      <c r="F28" s="271"/>
      <c r="G28" s="271"/>
      <c r="H28" s="270"/>
      <c r="I28" s="271"/>
      <c r="J28" s="271"/>
      <c r="K28" s="270"/>
      <c r="L28" s="271"/>
      <c r="M28" s="271"/>
      <c r="N28" s="72"/>
      <c r="O28" s="73"/>
      <c r="P28" s="73"/>
    </row>
    <row r="29" spans="1:16" s="60" customFormat="1">
      <c r="A29" s="162" t="s">
        <v>412</v>
      </c>
      <c r="B29" s="270"/>
      <c r="C29" s="271"/>
      <c r="D29" s="271"/>
      <c r="E29" s="270"/>
      <c r="F29" s="271"/>
      <c r="G29" s="271"/>
      <c r="H29" s="270"/>
      <c r="I29" s="271"/>
      <c r="J29" s="271"/>
      <c r="K29" s="270"/>
      <c r="L29" s="271"/>
      <c r="M29" s="271"/>
      <c r="N29" s="72"/>
      <c r="O29" s="73"/>
      <c r="P29" s="73"/>
    </row>
    <row r="30" spans="1:16" s="60" customFormat="1">
      <c r="A30" s="74" t="s">
        <v>234</v>
      </c>
      <c r="B30" s="270">
        <v>0</v>
      </c>
      <c r="C30" s="271">
        <v>1</v>
      </c>
      <c r="D30" s="271">
        <v>1</v>
      </c>
      <c r="E30" s="270">
        <v>0</v>
      </c>
      <c r="F30" s="271">
        <v>0</v>
      </c>
      <c r="G30" s="271">
        <v>0</v>
      </c>
      <c r="H30" s="270">
        <v>0</v>
      </c>
      <c r="I30" s="271">
        <v>0</v>
      </c>
      <c r="J30" s="271">
        <v>0</v>
      </c>
      <c r="K30" s="270">
        <v>0</v>
      </c>
      <c r="L30" s="271">
        <v>0</v>
      </c>
      <c r="M30" s="271">
        <v>0</v>
      </c>
      <c r="N30" s="72">
        <f t="shared" ref="N30:N32" si="10">SUM(K30,H30,E30,B30)</f>
        <v>0</v>
      </c>
      <c r="O30" s="73">
        <f t="shared" ref="O30:O32" si="11">SUM(L30,I30,F30,C30)</f>
        <v>1</v>
      </c>
      <c r="P30" s="73">
        <f t="shared" ref="P30:P32" si="12">SUM(M30,J30,G30,D30)</f>
        <v>1</v>
      </c>
    </row>
    <row r="31" spans="1:16" s="60" customFormat="1">
      <c r="A31" s="74" t="s">
        <v>244</v>
      </c>
      <c r="B31" s="270">
        <v>0</v>
      </c>
      <c r="C31" s="271">
        <v>0</v>
      </c>
      <c r="D31" s="271">
        <v>0</v>
      </c>
      <c r="E31" s="270">
        <v>1</v>
      </c>
      <c r="F31" s="271">
        <v>0</v>
      </c>
      <c r="G31" s="271">
        <v>1</v>
      </c>
      <c r="H31" s="270">
        <v>0</v>
      </c>
      <c r="I31" s="271">
        <v>0</v>
      </c>
      <c r="J31" s="271">
        <v>0</v>
      </c>
      <c r="K31" s="270">
        <v>0</v>
      </c>
      <c r="L31" s="271">
        <v>0</v>
      </c>
      <c r="M31" s="271">
        <v>0</v>
      </c>
      <c r="N31" s="72">
        <f t="shared" ref="N31" si="13">SUM(K31,H31,E31,B31)</f>
        <v>1</v>
      </c>
      <c r="O31" s="73">
        <f t="shared" ref="O31" si="14">SUM(L31,I31,F31,C31)</f>
        <v>0</v>
      </c>
      <c r="P31" s="73">
        <f t="shared" ref="P31" si="15">SUM(M31,J31,G31,D31)</f>
        <v>1</v>
      </c>
    </row>
    <row r="32" spans="1:16" s="60" customFormat="1">
      <c r="A32" s="74" t="s">
        <v>528</v>
      </c>
      <c r="B32" s="270">
        <v>1</v>
      </c>
      <c r="C32" s="271">
        <v>0</v>
      </c>
      <c r="D32" s="271">
        <v>1</v>
      </c>
      <c r="E32" s="270">
        <v>0</v>
      </c>
      <c r="F32" s="271">
        <v>0</v>
      </c>
      <c r="G32" s="271">
        <v>0</v>
      </c>
      <c r="H32" s="270">
        <v>0</v>
      </c>
      <c r="I32" s="271">
        <v>0</v>
      </c>
      <c r="J32" s="271">
        <v>0</v>
      </c>
      <c r="K32" s="270">
        <v>0</v>
      </c>
      <c r="L32" s="271">
        <v>0</v>
      </c>
      <c r="M32" s="271">
        <v>0</v>
      </c>
      <c r="N32" s="72">
        <f t="shared" si="10"/>
        <v>1</v>
      </c>
      <c r="O32" s="73">
        <f t="shared" si="11"/>
        <v>0</v>
      </c>
      <c r="P32" s="73">
        <f t="shared" si="12"/>
        <v>1</v>
      </c>
    </row>
    <row r="33" spans="1:16" s="60" customFormat="1">
      <c r="A33" s="74"/>
      <c r="B33" s="270"/>
      <c r="C33" s="271"/>
      <c r="D33" s="271"/>
      <c r="E33" s="270"/>
      <c r="F33" s="271"/>
      <c r="G33" s="271"/>
      <c r="H33" s="270"/>
      <c r="I33" s="271"/>
      <c r="J33" s="271"/>
      <c r="K33" s="270"/>
      <c r="L33" s="271"/>
      <c r="M33" s="271"/>
      <c r="N33" s="72"/>
      <c r="O33" s="73"/>
      <c r="P33" s="73"/>
    </row>
    <row r="34" spans="1:16" s="60" customFormat="1">
      <c r="A34" s="162" t="s">
        <v>419</v>
      </c>
      <c r="B34" s="270"/>
      <c r="C34" s="271"/>
      <c r="D34" s="271"/>
      <c r="E34" s="270"/>
      <c r="F34" s="271"/>
      <c r="G34" s="271"/>
      <c r="H34" s="270"/>
      <c r="I34" s="271"/>
      <c r="J34" s="271"/>
      <c r="K34" s="270"/>
      <c r="L34" s="271"/>
      <c r="M34" s="271"/>
      <c r="N34" s="72"/>
      <c r="O34" s="73"/>
      <c r="P34" s="73"/>
    </row>
    <row r="35" spans="1:16" s="60" customFormat="1">
      <c r="A35" s="74" t="s">
        <v>314</v>
      </c>
      <c r="B35" s="270">
        <v>0</v>
      </c>
      <c r="C35" s="271">
        <v>0</v>
      </c>
      <c r="D35" s="271">
        <v>0</v>
      </c>
      <c r="E35" s="270">
        <v>1</v>
      </c>
      <c r="F35" s="271">
        <v>0</v>
      </c>
      <c r="G35" s="271">
        <v>1</v>
      </c>
      <c r="H35" s="270">
        <v>0</v>
      </c>
      <c r="I35" s="271">
        <v>0</v>
      </c>
      <c r="J35" s="271">
        <v>0</v>
      </c>
      <c r="K35" s="270">
        <v>0</v>
      </c>
      <c r="L35" s="271">
        <v>0</v>
      </c>
      <c r="M35" s="271">
        <v>0</v>
      </c>
      <c r="N35" s="72">
        <f t="shared" ref="N35" si="16">SUM(K35,H35,E35,B35)</f>
        <v>1</v>
      </c>
      <c r="O35" s="73">
        <f t="shared" ref="O35" si="17">SUM(L35,I35,F35,C35)</f>
        <v>0</v>
      </c>
      <c r="P35" s="73">
        <f t="shared" ref="P35" si="18">SUM(M35,J35,G35,D35)</f>
        <v>1</v>
      </c>
    </row>
    <row r="36" spans="1:16" s="60" customFormat="1">
      <c r="A36" s="74" t="s">
        <v>369</v>
      </c>
      <c r="B36" s="270">
        <v>0</v>
      </c>
      <c r="C36" s="271">
        <v>0</v>
      </c>
      <c r="D36" s="271">
        <v>0</v>
      </c>
      <c r="E36" s="270">
        <v>0</v>
      </c>
      <c r="F36" s="271">
        <v>0</v>
      </c>
      <c r="G36" s="271">
        <v>0</v>
      </c>
      <c r="H36" s="270">
        <v>0</v>
      </c>
      <c r="I36" s="271">
        <v>1</v>
      </c>
      <c r="J36" s="271">
        <v>1</v>
      </c>
      <c r="K36" s="270">
        <v>0</v>
      </c>
      <c r="L36" s="271">
        <v>0</v>
      </c>
      <c r="M36" s="271">
        <v>0</v>
      </c>
      <c r="N36" s="72">
        <f t="shared" ref="N36:N41" si="19">SUM(K36,H36,E36,B36)</f>
        <v>0</v>
      </c>
      <c r="O36" s="73">
        <f t="shared" ref="O36:O41" si="20">SUM(L36,I36,F36,C36)</f>
        <v>1</v>
      </c>
      <c r="P36" s="73">
        <f t="shared" ref="P36:P41" si="21">SUM(M36,J36,G36,D36)</f>
        <v>1</v>
      </c>
    </row>
    <row r="37" spans="1:16" s="60" customFormat="1">
      <c r="A37" s="74" t="s">
        <v>373</v>
      </c>
      <c r="B37" s="270">
        <v>0</v>
      </c>
      <c r="C37" s="271">
        <v>0</v>
      </c>
      <c r="D37" s="271">
        <v>0</v>
      </c>
      <c r="E37" s="270">
        <v>0</v>
      </c>
      <c r="F37" s="271">
        <v>0</v>
      </c>
      <c r="G37" s="271">
        <v>0</v>
      </c>
      <c r="H37" s="270">
        <v>1</v>
      </c>
      <c r="I37" s="271">
        <v>0</v>
      </c>
      <c r="J37" s="271">
        <v>1</v>
      </c>
      <c r="K37" s="270">
        <v>0</v>
      </c>
      <c r="L37" s="271">
        <v>0</v>
      </c>
      <c r="M37" s="271">
        <v>0</v>
      </c>
      <c r="N37" s="72">
        <f t="shared" si="19"/>
        <v>1</v>
      </c>
      <c r="O37" s="73">
        <f t="shared" si="20"/>
        <v>0</v>
      </c>
      <c r="P37" s="73">
        <f t="shared" si="21"/>
        <v>1</v>
      </c>
    </row>
    <row r="38" spans="1:16" s="60" customFormat="1">
      <c r="A38" s="74" t="s">
        <v>326</v>
      </c>
      <c r="B38" s="270">
        <v>0</v>
      </c>
      <c r="C38" s="271">
        <v>0</v>
      </c>
      <c r="D38" s="271">
        <v>0</v>
      </c>
      <c r="E38" s="270">
        <v>0</v>
      </c>
      <c r="F38" s="271">
        <v>5</v>
      </c>
      <c r="G38" s="271">
        <v>5</v>
      </c>
      <c r="H38" s="270">
        <v>0</v>
      </c>
      <c r="I38" s="271">
        <v>2</v>
      </c>
      <c r="J38" s="271">
        <v>2</v>
      </c>
      <c r="K38" s="270">
        <v>0</v>
      </c>
      <c r="L38" s="271">
        <v>0</v>
      </c>
      <c r="M38" s="271">
        <v>0</v>
      </c>
      <c r="N38" s="72">
        <f t="shared" si="19"/>
        <v>0</v>
      </c>
      <c r="O38" s="73">
        <f t="shared" si="20"/>
        <v>7</v>
      </c>
      <c r="P38" s="73">
        <f t="shared" si="21"/>
        <v>7</v>
      </c>
    </row>
    <row r="39" spans="1:16" s="60" customFormat="1" ht="20.399999999999999">
      <c r="A39" s="74" t="s">
        <v>391</v>
      </c>
      <c r="B39" s="270">
        <v>0</v>
      </c>
      <c r="C39" s="271">
        <v>0</v>
      </c>
      <c r="D39" s="271">
        <v>0</v>
      </c>
      <c r="E39" s="270">
        <v>1</v>
      </c>
      <c r="F39" s="271">
        <v>0</v>
      </c>
      <c r="G39" s="271">
        <v>1</v>
      </c>
      <c r="H39" s="270">
        <v>0</v>
      </c>
      <c r="I39" s="271">
        <v>0</v>
      </c>
      <c r="J39" s="271">
        <v>0</v>
      </c>
      <c r="K39" s="270">
        <v>0</v>
      </c>
      <c r="L39" s="271">
        <v>0</v>
      </c>
      <c r="M39" s="271">
        <v>0</v>
      </c>
      <c r="N39" s="72">
        <f t="shared" si="19"/>
        <v>1</v>
      </c>
      <c r="O39" s="73">
        <f t="shared" si="20"/>
        <v>0</v>
      </c>
      <c r="P39" s="73">
        <f t="shared" si="21"/>
        <v>1</v>
      </c>
    </row>
    <row r="40" spans="1:16" s="60" customFormat="1">
      <c r="A40" s="74" t="s">
        <v>396</v>
      </c>
      <c r="B40" s="270">
        <v>1</v>
      </c>
      <c r="C40" s="271">
        <v>0</v>
      </c>
      <c r="D40" s="271">
        <v>1</v>
      </c>
      <c r="E40" s="270">
        <v>0</v>
      </c>
      <c r="F40" s="271">
        <v>0</v>
      </c>
      <c r="G40" s="271">
        <v>0</v>
      </c>
      <c r="H40" s="270">
        <v>0</v>
      </c>
      <c r="I40" s="271">
        <v>0</v>
      </c>
      <c r="J40" s="271">
        <v>0</v>
      </c>
      <c r="K40" s="270">
        <v>0</v>
      </c>
      <c r="L40" s="271">
        <v>0</v>
      </c>
      <c r="M40" s="271">
        <v>0</v>
      </c>
      <c r="N40" s="72">
        <f t="shared" si="19"/>
        <v>1</v>
      </c>
      <c r="O40" s="73">
        <f t="shared" si="20"/>
        <v>0</v>
      </c>
      <c r="P40" s="73">
        <f t="shared" si="21"/>
        <v>1</v>
      </c>
    </row>
    <row r="41" spans="1:16" s="60" customFormat="1">
      <c r="A41" s="74" t="s">
        <v>346</v>
      </c>
      <c r="B41" s="270">
        <v>0</v>
      </c>
      <c r="C41" s="271">
        <v>1</v>
      </c>
      <c r="D41" s="271">
        <v>1</v>
      </c>
      <c r="E41" s="270">
        <v>0</v>
      </c>
      <c r="F41" s="271">
        <v>1</v>
      </c>
      <c r="G41" s="271">
        <v>1</v>
      </c>
      <c r="H41" s="270">
        <v>0</v>
      </c>
      <c r="I41" s="271">
        <v>1</v>
      </c>
      <c r="J41" s="271">
        <v>1</v>
      </c>
      <c r="K41" s="270">
        <v>0</v>
      </c>
      <c r="L41" s="271">
        <v>1</v>
      </c>
      <c r="M41" s="271">
        <v>1</v>
      </c>
      <c r="N41" s="72">
        <f t="shared" si="19"/>
        <v>0</v>
      </c>
      <c r="O41" s="73">
        <f t="shared" si="20"/>
        <v>4</v>
      </c>
      <c r="P41" s="73">
        <f t="shared" si="21"/>
        <v>4</v>
      </c>
    </row>
    <row r="42" spans="1:16" s="60" customFormat="1">
      <c r="A42" s="74"/>
      <c r="B42" s="270"/>
      <c r="C42" s="271"/>
      <c r="D42" s="271"/>
      <c r="E42" s="270"/>
      <c r="F42" s="271"/>
      <c r="G42" s="271"/>
      <c r="H42" s="270"/>
      <c r="I42" s="271"/>
      <c r="J42" s="271"/>
      <c r="K42" s="270"/>
      <c r="L42" s="271"/>
      <c r="M42" s="271"/>
      <c r="N42" s="72"/>
      <c r="O42" s="73"/>
      <c r="P42" s="73"/>
    </row>
    <row r="43" spans="1:16">
      <c r="A43" s="161" t="s">
        <v>420</v>
      </c>
      <c r="B43" s="166">
        <f t="shared" ref="B43:P43" si="22">SUM(B28:B42)</f>
        <v>2</v>
      </c>
      <c r="C43" s="167">
        <f t="shared" si="22"/>
        <v>2</v>
      </c>
      <c r="D43" s="167">
        <f t="shared" si="22"/>
        <v>4</v>
      </c>
      <c r="E43" s="166">
        <f t="shared" si="22"/>
        <v>3</v>
      </c>
      <c r="F43" s="167">
        <f t="shared" si="22"/>
        <v>6</v>
      </c>
      <c r="G43" s="167">
        <f t="shared" si="22"/>
        <v>9</v>
      </c>
      <c r="H43" s="166">
        <f t="shared" si="22"/>
        <v>1</v>
      </c>
      <c r="I43" s="167">
        <f t="shared" si="22"/>
        <v>4</v>
      </c>
      <c r="J43" s="167">
        <f t="shared" si="22"/>
        <v>5</v>
      </c>
      <c r="K43" s="166">
        <f t="shared" si="22"/>
        <v>0</v>
      </c>
      <c r="L43" s="167">
        <f t="shared" si="22"/>
        <v>1</v>
      </c>
      <c r="M43" s="167">
        <f t="shared" si="22"/>
        <v>1</v>
      </c>
      <c r="N43" s="167">
        <f t="shared" si="22"/>
        <v>6</v>
      </c>
      <c r="O43" s="167">
        <f t="shared" si="22"/>
        <v>13</v>
      </c>
      <c r="P43" s="167">
        <f t="shared" si="22"/>
        <v>19</v>
      </c>
    </row>
    <row r="44" spans="1:16">
      <c r="A44" s="161" t="s">
        <v>421</v>
      </c>
      <c r="B44" s="75">
        <f t="shared" ref="B44:P44" si="23">SUM(B43,B26)</f>
        <v>9</v>
      </c>
      <c r="C44" s="76">
        <f t="shared" si="23"/>
        <v>4</v>
      </c>
      <c r="D44" s="76">
        <f t="shared" si="23"/>
        <v>13</v>
      </c>
      <c r="E44" s="75">
        <f t="shared" si="23"/>
        <v>50</v>
      </c>
      <c r="F44" s="76">
        <f t="shared" si="23"/>
        <v>15</v>
      </c>
      <c r="G44" s="76">
        <f t="shared" si="23"/>
        <v>65</v>
      </c>
      <c r="H44" s="75">
        <f t="shared" si="23"/>
        <v>30</v>
      </c>
      <c r="I44" s="76">
        <f t="shared" si="23"/>
        <v>6</v>
      </c>
      <c r="J44" s="76">
        <f t="shared" si="23"/>
        <v>36</v>
      </c>
      <c r="K44" s="75">
        <f t="shared" si="23"/>
        <v>5</v>
      </c>
      <c r="L44" s="76">
        <f t="shared" si="23"/>
        <v>2</v>
      </c>
      <c r="M44" s="76">
        <f t="shared" si="23"/>
        <v>7</v>
      </c>
      <c r="N44" s="75">
        <f t="shared" si="23"/>
        <v>94</v>
      </c>
      <c r="O44" s="76">
        <f t="shared" si="23"/>
        <v>27</v>
      </c>
      <c r="P44" s="76">
        <f t="shared" si="23"/>
        <v>121</v>
      </c>
    </row>
    <row r="45" spans="1:16" s="60" customFormat="1" ht="11.4" customHeight="1">
      <c r="A45"/>
      <c r="B45"/>
      <c r="C45"/>
      <c r="D45"/>
      <c r="E45"/>
      <c r="F45"/>
      <c r="G45"/>
      <c r="H45"/>
      <c r="I45"/>
      <c r="J45"/>
      <c r="K45"/>
      <c r="L45"/>
      <c r="M45"/>
      <c r="N45"/>
      <c r="O45"/>
      <c r="P45"/>
    </row>
    <row r="46" spans="1:16" s="60" customFormat="1" ht="11.4" customHeight="1">
      <c r="A46"/>
      <c r="B46"/>
      <c r="C46"/>
      <c r="D46"/>
      <c r="E46"/>
      <c r="F46"/>
      <c r="G46"/>
      <c r="H46"/>
      <c r="I46"/>
      <c r="J46"/>
      <c r="K46"/>
      <c r="L46"/>
      <c r="M46"/>
      <c r="N46"/>
      <c r="O46"/>
      <c r="P46"/>
    </row>
    <row r="47" spans="1:16" s="60" customFormat="1" ht="11.4" customHeight="1">
      <c r="A47" s="155" t="s">
        <v>542</v>
      </c>
      <c r="B47" s="61"/>
      <c r="C47" s="61"/>
      <c r="D47" s="62"/>
      <c r="E47" s="62"/>
      <c r="F47" s="62"/>
      <c r="G47" s="62"/>
      <c r="H47" s="62"/>
      <c r="I47" s="62"/>
      <c r="J47" s="62"/>
      <c r="K47" s="62"/>
      <c r="L47" s="62"/>
      <c r="M47" s="62"/>
      <c r="N47" s="62"/>
      <c r="O47" s="62"/>
      <c r="P47" s="62"/>
    </row>
    <row r="48" spans="1:16" s="60" customFormat="1" ht="11.4" customHeight="1">
      <c r="A48" s="155" t="s">
        <v>410</v>
      </c>
      <c r="B48" s="61"/>
      <c r="C48" s="61"/>
      <c r="D48" s="62"/>
      <c r="E48" s="62"/>
      <c r="F48" s="62"/>
      <c r="G48" s="62"/>
      <c r="H48" s="62"/>
      <c r="I48" s="62"/>
      <c r="J48" s="62"/>
      <c r="K48" s="62"/>
      <c r="L48" s="62"/>
      <c r="M48" s="62"/>
      <c r="N48" s="62"/>
      <c r="O48" s="62"/>
      <c r="P48" s="62"/>
    </row>
    <row r="49" spans="1:16" s="60" customFormat="1" ht="11.4" customHeight="1" thickBot="1">
      <c r="A49" s="155"/>
      <c r="B49" s="61"/>
      <c r="C49" s="61"/>
      <c r="D49" s="62"/>
      <c r="E49" s="62"/>
      <c r="F49" s="62"/>
      <c r="G49" s="62"/>
      <c r="H49" s="62"/>
      <c r="I49" s="62"/>
      <c r="J49" s="62"/>
      <c r="K49" s="62"/>
      <c r="L49" s="62"/>
      <c r="M49" s="62"/>
      <c r="N49" s="62"/>
      <c r="O49" s="62"/>
      <c r="P49" s="62"/>
    </row>
    <row r="50" spans="1:16" s="60" customFormat="1" ht="11.4" customHeight="1">
      <c r="A50" s="159"/>
      <c r="B50" s="338" t="s">
        <v>43</v>
      </c>
      <c r="C50" s="339"/>
      <c r="D50" s="340"/>
      <c r="E50" s="64"/>
      <c r="F50" s="63" t="s">
        <v>29</v>
      </c>
      <c r="G50" s="65"/>
      <c r="H50" s="64"/>
      <c r="I50" s="63" t="s">
        <v>30</v>
      </c>
      <c r="J50" s="65"/>
      <c r="K50" s="64"/>
      <c r="L50" s="63" t="s">
        <v>31</v>
      </c>
      <c r="M50" s="65"/>
      <c r="N50" s="64"/>
      <c r="O50" s="63" t="s">
        <v>44</v>
      </c>
      <c r="P50" s="66"/>
    </row>
    <row r="51" spans="1:16" s="60" customFormat="1">
      <c r="A51" s="74"/>
      <c r="B51" s="341" t="s">
        <v>45</v>
      </c>
      <c r="C51" s="342"/>
      <c r="D51" s="343"/>
      <c r="E51" s="67"/>
      <c r="F51" s="61"/>
      <c r="G51" s="62"/>
      <c r="H51" s="67"/>
      <c r="I51" s="61"/>
      <c r="J51" s="62"/>
      <c r="K51" s="67"/>
      <c r="L51" s="61"/>
      <c r="M51" s="62"/>
      <c r="N51" s="67"/>
      <c r="O51" s="61"/>
      <c r="P51" s="62"/>
    </row>
    <row r="52" spans="1:16" s="60" customFormat="1">
      <c r="A52" s="160" t="s">
        <v>46</v>
      </c>
      <c r="B52" s="68" t="s">
        <v>47</v>
      </c>
      <c r="C52" s="69" t="s">
        <v>48</v>
      </c>
      <c r="D52" s="70" t="s">
        <v>44</v>
      </c>
      <c r="E52" s="68" t="s">
        <v>47</v>
      </c>
      <c r="F52" s="69" t="s">
        <v>48</v>
      </c>
      <c r="G52" s="70" t="s">
        <v>44</v>
      </c>
      <c r="H52" s="68" t="s">
        <v>47</v>
      </c>
      <c r="I52" s="69" t="s">
        <v>48</v>
      </c>
      <c r="J52" s="70" t="s">
        <v>44</v>
      </c>
      <c r="K52" s="68" t="s">
        <v>47</v>
      </c>
      <c r="L52" s="69" t="s">
        <v>48</v>
      </c>
      <c r="M52" s="70" t="s">
        <v>44</v>
      </c>
      <c r="N52" s="68" t="s">
        <v>47</v>
      </c>
      <c r="O52" s="69" t="s">
        <v>48</v>
      </c>
      <c r="P52" s="70" t="s">
        <v>44</v>
      </c>
    </row>
    <row r="53" spans="1:16" s="60" customFormat="1">
      <c r="A53" s="74"/>
      <c r="B53" s="270"/>
      <c r="C53" s="271"/>
      <c r="D53" s="271"/>
      <c r="E53" s="270"/>
      <c r="F53" s="271"/>
      <c r="G53" s="271"/>
      <c r="H53" s="270"/>
      <c r="I53" s="271"/>
      <c r="J53" s="271"/>
      <c r="K53" s="270"/>
      <c r="L53" s="271"/>
      <c r="M53" s="271"/>
      <c r="N53" s="72"/>
      <c r="O53" s="73"/>
      <c r="P53" s="73"/>
    </row>
    <row r="54" spans="1:16" s="60" customFormat="1">
      <c r="A54" s="162" t="s">
        <v>533</v>
      </c>
      <c r="B54" s="270"/>
      <c r="C54" s="271"/>
      <c r="D54" s="271"/>
      <c r="E54" s="270"/>
      <c r="F54" s="271"/>
      <c r="G54" s="271"/>
      <c r="H54" s="270"/>
      <c r="I54" s="271"/>
      <c r="J54" s="271"/>
      <c r="K54" s="270"/>
      <c r="L54" s="271"/>
      <c r="M54" s="271"/>
      <c r="N54" s="72"/>
      <c r="O54" s="73"/>
      <c r="P54" s="73"/>
    </row>
    <row r="55" spans="1:16" s="60" customFormat="1">
      <c r="A55" s="162" t="s">
        <v>412</v>
      </c>
      <c r="B55" s="270"/>
      <c r="C55" s="271"/>
      <c r="D55" s="271"/>
      <c r="E55" s="270"/>
      <c r="F55" s="271"/>
      <c r="G55" s="271"/>
      <c r="H55" s="270"/>
      <c r="I55" s="271"/>
      <c r="J55" s="271"/>
      <c r="K55" s="270"/>
      <c r="L55" s="271"/>
      <c r="M55" s="271"/>
      <c r="N55" s="72"/>
      <c r="O55" s="73"/>
      <c r="P55" s="73"/>
    </row>
    <row r="56" spans="1:16" s="60" customFormat="1">
      <c r="A56" s="74" t="s">
        <v>509</v>
      </c>
      <c r="B56" s="270">
        <v>1</v>
      </c>
      <c r="C56" s="271">
        <v>0</v>
      </c>
      <c r="D56" s="271">
        <v>1</v>
      </c>
      <c r="E56" s="270">
        <v>0</v>
      </c>
      <c r="F56" s="271">
        <v>0</v>
      </c>
      <c r="G56" s="271">
        <v>0</v>
      </c>
      <c r="H56" s="270">
        <v>0</v>
      </c>
      <c r="I56" s="271">
        <v>0</v>
      </c>
      <c r="J56" s="271">
        <v>0</v>
      </c>
      <c r="K56" s="270">
        <v>0</v>
      </c>
      <c r="L56" s="271">
        <v>0</v>
      </c>
      <c r="M56" s="271">
        <v>0</v>
      </c>
      <c r="N56" s="72">
        <f>SUM(K56,H56,E56,B56)</f>
        <v>1</v>
      </c>
      <c r="O56" s="73">
        <f>SUM(L56,I56,F56,C56)</f>
        <v>0</v>
      </c>
      <c r="P56" s="73">
        <f>SUM(M56,J56,G56,D56)</f>
        <v>1</v>
      </c>
    </row>
    <row r="57" spans="1:16" s="60" customFormat="1">
      <c r="A57" s="74"/>
      <c r="B57" s="270"/>
      <c r="C57" s="271"/>
      <c r="D57" s="271"/>
      <c r="E57" s="270"/>
      <c r="F57" s="271"/>
      <c r="G57" s="271"/>
      <c r="H57" s="270"/>
      <c r="I57" s="271"/>
      <c r="J57" s="271"/>
      <c r="K57" s="270"/>
      <c r="L57" s="271"/>
      <c r="M57" s="271"/>
      <c r="N57" s="72"/>
      <c r="O57" s="73"/>
      <c r="P57" s="73"/>
    </row>
    <row r="58" spans="1:16" s="60" customFormat="1" ht="11.4" customHeight="1">
      <c r="A58" s="162" t="s">
        <v>419</v>
      </c>
      <c r="B58" s="270"/>
      <c r="C58" s="271"/>
      <c r="D58" s="271"/>
      <c r="E58" s="270"/>
      <c r="F58" s="271"/>
      <c r="G58" s="271"/>
      <c r="H58" s="270"/>
      <c r="I58" s="271"/>
      <c r="J58" s="271"/>
      <c r="K58" s="270"/>
      <c r="L58" s="271"/>
      <c r="M58" s="271"/>
      <c r="N58" s="72"/>
      <c r="O58" s="73"/>
      <c r="P58" s="73"/>
    </row>
    <row r="59" spans="1:16">
      <c r="A59" s="74" t="s">
        <v>373</v>
      </c>
      <c r="B59" s="270">
        <v>0</v>
      </c>
      <c r="C59" s="271">
        <v>0</v>
      </c>
      <c r="D59" s="271">
        <v>0</v>
      </c>
      <c r="E59" s="270">
        <v>0</v>
      </c>
      <c r="F59" s="271">
        <v>0</v>
      </c>
      <c r="G59" s="271">
        <v>0</v>
      </c>
      <c r="H59" s="270">
        <v>1</v>
      </c>
      <c r="I59" s="271">
        <v>0</v>
      </c>
      <c r="J59" s="271">
        <v>1</v>
      </c>
      <c r="K59" s="270">
        <v>0</v>
      </c>
      <c r="L59" s="271">
        <v>0</v>
      </c>
      <c r="M59" s="271">
        <v>0</v>
      </c>
      <c r="N59" s="72">
        <f>SUM(K59,H59,E59,B59)</f>
        <v>1</v>
      </c>
      <c r="O59" s="73">
        <f>SUM(L59,I59,F59,C59)</f>
        <v>0</v>
      </c>
      <c r="P59" s="73">
        <f>SUM(M59,J59,G59,D59)</f>
        <v>1</v>
      </c>
    </row>
    <row r="60" spans="1:16">
      <c r="A60" s="161" t="s">
        <v>421</v>
      </c>
      <c r="B60" s="75">
        <f>SUM(B54:B59)</f>
        <v>1</v>
      </c>
      <c r="C60" s="76">
        <f t="shared" ref="C60:P60" si="24">SUM(C54:C59)</f>
        <v>0</v>
      </c>
      <c r="D60" s="76">
        <f t="shared" si="24"/>
        <v>1</v>
      </c>
      <c r="E60" s="75">
        <f t="shared" si="24"/>
        <v>0</v>
      </c>
      <c r="F60" s="76">
        <f t="shared" si="24"/>
        <v>0</v>
      </c>
      <c r="G60" s="76">
        <f t="shared" si="24"/>
        <v>0</v>
      </c>
      <c r="H60" s="75">
        <f t="shared" si="24"/>
        <v>1</v>
      </c>
      <c r="I60" s="76">
        <f t="shared" si="24"/>
        <v>0</v>
      </c>
      <c r="J60" s="76">
        <f t="shared" si="24"/>
        <v>1</v>
      </c>
      <c r="K60" s="75">
        <f t="shared" si="24"/>
        <v>0</v>
      </c>
      <c r="L60" s="76">
        <f t="shared" si="24"/>
        <v>0</v>
      </c>
      <c r="M60" s="76">
        <f t="shared" si="24"/>
        <v>0</v>
      </c>
      <c r="N60" s="75">
        <f t="shared" si="24"/>
        <v>2</v>
      </c>
      <c r="O60" s="76">
        <f t="shared" si="24"/>
        <v>0</v>
      </c>
      <c r="P60" s="76">
        <f t="shared" si="24"/>
        <v>2</v>
      </c>
    </row>
    <row r="63" spans="1:16">
      <c r="A63" s="171" t="s">
        <v>423</v>
      </c>
    </row>
    <row r="64" spans="1:16">
      <c r="A64" s="29" t="s">
        <v>535</v>
      </c>
    </row>
  </sheetData>
  <mergeCells count="4">
    <mergeCell ref="B8:D8"/>
    <mergeCell ref="B9:D9"/>
    <mergeCell ref="B50:D50"/>
    <mergeCell ref="B51:D51"/>
  </mergeCells>
  <pageMargins left="0.39370078740157483" right="0.39370078740157483" top="0.39370078740157483" bottom="0.59055118110236227" header="0.31496062992125984" footer="0.31496062992125984"/>
  <pageSetup paperSize="9" scale="79" orientation="landscape"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1:Y52"/>
  <sheetViews>
    <sheetView zoomScale="90" zoomScaleNormal="90" workbookViewId="0"/>
  </sheetViews>
  <sheetFormatPr defaultColWidth="9.28515625" defaultRowHeight="10.199999999999999"/>
  <cols>
    <col min="1" max="1" width="2.85546875" style="29" customWidth="1"/>
    <col min="2" max="2" width="59.42578125" style="29" bestFit="1" customWidth="1"/>
    <col min="3" max="3" width="8.140625" style="29" customWidth="1"/>
    <col min="4" max="4" width="9.28515625" style="29" customWidth="1"/>
    <col min="5" max="12" width="7.28515625" style="29" bestFit="1" customWidth="1"/>
    <col min="13" max="13" width="6.42578125" style="29" customWidth="1"/>
    <col min="14" max="14" width="7.28515625" style="29" bestFit="1" customWidth="1"/>
    <col min="15" max="15" width="6.42578125" style="29" customWidth="1"/>
    <col min="16" max="16" width="7.28515625" style="29" bestFit="1" customWidth="1"/>
    <col min="17" max="20" width="6.42578125" style="29" customWidth="1"/>
    <col min="21" max="21" width="7.85546875" style="29" customWidth="1"/>
    <col min="22" max="22" width="8" style="29" customWidth="1"/>
    <col min="23" max="25" width="7.42578125" style="29" customWidth="1"/>
    <col min="26" max="16384" width="9.28515625" style="29"/>
  </cols>
  <sheetData>
    <row r="1" spans="1:25" ht="10.8">
      <c r="A1" s="32"/>
      <c r="C1" s="40"/>
      <c r="D1" s="40"/>
      <c r="E1" s="40"/>
      <c r="F1" s="40"/>
      <c r="G1" s="40"/>
      <c r="H1" s="40"/>
      <c r="I1" s="40"/>
      <c r="J1" s="40"/>
      <c r="K1" s="40"/>
      <c r="L1" s="40"/>
      <c r="M1" s="40"/>
      <c r="N1" s="40"/>
      <c r="O1" s="40"/>
      <c r="P1" s="40"/>
      <c r="Q1" s="40"/>
      <c r="R1" s="40"/>
      <c r="S1" s="40"/>
      <c r="T1" s="40"/>
      <c r="U1" s="40"/>
      <c r="V1" s="42"/>
      <c r="W1" s="42"/>
      <c r="X1" s="42"/>
      <c r="Y1" s="42"/>
    </row>
    <row r="2" spans="1:25" ht="10.8">
      <c r="A2" s="43" t="s">
        <v>546</v>
      </c>
      <c r="B2" s="43"/>
      <c r="C2" s="44"/>
      <c r="D2" s="44"/>
      <c r="E2" s="44"/>
      <c r="F2" s="44"/>
      <c r="G2" s="44"/>
      <c r="H2" s="44"/>
      <c r="I2" s="44"/>
      <c r="J2" s="44"/>
      <c r="K2" s="44"/>
      <c r="L2" s="44"/>
      <c r="M2" s="44"/>
      <c r="N2" s="44"/>
      <c r="O2" s="44"/>
      <c r="P2" s="44"/>
      <c r="Q2" s="44"/>
      <c r="R2" s="44"/>
      <c r="S2" s="44"/>
      <c r="T2" s="44"/>
      <c r="U2" s="44"/>
      <c r="V2" s="45"/>
      <c r="W2" s="45"/>
      <c r="X2" s="45"/>
      <c r="Y2" s="45"/>
    </row>
    <row r="3" spans="1:25" s="144" customFormat="1" ht="13.2">
      <c r="A3" s="140" t="s">
        <v>479</v>
      </c>
      <c r="B3" s="142"/>
      <c r="C3" s="142"/>
      <c r="D3" s="142"/>
      <c r="E3" s="142"/>
      <c r="F3" s="142"/>
      <c r="G3" s="142"/>
      <c r="H3" s="142"/>
      <c r="I3" s="142"/>
      <c r="J3" s="142"/>
      <c r="K3" s="142"/>
      <c r="L3" s="142"/>
      <c r="M3" s="142"/>
      <c r="N3" s="142"/>
      <c r="O3" s="142"/>
      <c r="P3" s="142"/>
      <c r="Q3" s="142"/>
      <c r="R3" s="142"/>
      <c r="S3" s="142"/>
      <c r="T3" s="142"/>
      <c r="U3" s="142"/>
      <c r="V3" s="143"/>
      <c r="W3" s="143"/>
      <c r="X3" s="143"/>
      <c r="Y3" s="143"/>
    </row>
    <row r="4" spans="1:25" ht="10.8">
      <c r="A4" s="43" t="s">
        <v>424</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425</v>
      </c>
      <c r="B6" s="43"/>
      <c r="C6" s="44"/>
      <c r="D6" s="44"/>
      <c r="E6" s="44"/>
      <c r="F6" s="44"/>
      <c r="G6" s="44"/>
      <c r="H6" s="44"/>
      <c r="I6" s="44"/>
      <c r="J6" s="44"/>
      <c r="K6" s="44"/>
      <c r="L6" s="44"/>
      <c r="M6" s="44"/>
      <c r="N6" s="44"/>
      <c r="O6" s="44"/>
      <c r="P6" s="44"/>
      <c r="Q6" s="44"/>
      <c r="R6" s="44"/>
      <c r="S6" s="44"/>
      <c r="T6" s="44"/>
      <c r="U6" s="44"/>
      <c r="V6" s="45"/>
      <c r="W6" s="45"/>
      <c r="X6" s="45"/>
      <c r="Y6" s="45"/>
    </row>
    <row r="7" spans="1:25" s="153" customFormat="1" ht="13.8" thickBot="1"/>
    <row r="8" spans="1:25" ht="10.8">
      <c r="A8" s="46"/>
      <c r="B8" s="46"/>
      <c r="C8" s="47"/>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2009 en volgende</v>
      </c>
      <c r="D9" s="44"/>
      <c r="E9" s="283">
        <v>2008</v>
      </c>
      <c r="F9" s="282"/>
      <c r="G9" s="50">
        <f>E9-1</f>
        <v>2007</v>
      </c>
      <c r="H9" s="44"/>
      <c r="I9" s="50">
        <f>G9-1</f>
        <v>2006</v>
      </c>
      <c r="J9" s="44"/>
      <c r="K9" s="50">
        <f>I9-1</f>
        <v>2005</v>
      </c>
      <c r="L9" s="44"/>
      <c r="M9" s="50">
        <f>K9-1</f>
        <v>2004</v>
      </c>
      <c r="N9" s="44"/>
      <c r="O9" s="50">
        <f>M9-1</f>
        <v>2003</v>
      </c>
      <c r="P9" s="44"/>
      <c r="Q9" s="50">
        <f>O9-1</f>
        <v>2002</v>
      </c>
      <c r="R9" s="44"/>
      <c r="S9" s="50">
        <f>Q9-1</f>
        <v>2001</v>
      </c>
      <c r="T9" s="44"/>
      <c r="U9" s="50" t="str">
        <f>S9-1 &amp; " en vroeger"</f>
        <v>2000 en vroeger</v>
      </c>
      <c r="V9" s="45"/>
      <c r="W9" s="50" t="s">
        <v>44</v>
      </c>
      <c r="X9" s="45"/>
      <c r="Y9" s="51"/>
    </row>
    <row r="10" spans="1:25" ht="10.8">
      <c r="A10" s="52"/>
      <c r="B10" s="52"/>
      <c r="C10" s="53" t="s">
        <v>426</v>
      </c>
      <c r="D10" s="54" t="s">
        <v>427</v>
      </c>
      <c r="E10" s="53" t="s">
        <v>426</v>
      </c>
      <c r="F10" s="54" t="s">
        <v>427</v>
      </c>
      <c r="G10" s="53" t="s">
        <v>426</v>
      </c>
      <c r="H10" s="54" t="s">
        <v>427</v>
      </c>
      <c r="I10" s="53" t="s">
        <v>426</v>
      </c>
      <c r="J10" s="54" t="s">
        <v>427</v>
      </c>
      <c r="K10" s="53" t="s">
        <v>426</v>
      </c>
      <c r="L10" s="54" t="s">
        <v>427</v>
      </c>
      <c r="M10" s="53" t="s">
        <v>426</v>
      </c>
      <c r="N10" s="54" t="s">
        <v>427</v>
      </c>
      <c r="O10" s="53" t="s">
        <v>426</v>
      </c>
      <c r="P10" s="54" t="s">
        <v>427</v>
      </c>
      <c r="Q10" s="53" t="s">
        <v>426</v>
      </c>
      <c r="R10" s="54" t="s">
        <v>427</v>
      </c>
      <c r="S10" s="53" t="s">
        <v>426</v>
      </c>
      <c r="T10" s="54" t="s">
        <v>427</v>
      </c>
      <c r="U10" s="53" t="s">
        <v>426</v>
      </c>
      <c r="V10" s="54" t="s">
        <v>427</v>
      </c>
      <c r="W10" s="53" t="s">
        <v>426</v>
      </c>
      <c r="X10" s="54" t="s">
        <v>427</v>
      </c>
      <c r="Y10" s="54" t="s">
        <v>428</v>
      </c>
    </row>
    <row r="11" spans="1:25" ht="10.8">
      <c r="A11" s="42"/>
      <c r="B11" s="42"/>
      <c r="C11" s="55"/>
      <c r="D11" s="56"/>
      <c r="E11" s="55"/>
      <c r="F11" s="56"/>
      <c r="G11" s="55"/>
      <c r="H11" s="56"/>
      <c r="I11" s="55"/>
      <c r="J11" s="56"/>
      <c r="K11" s="55"/>
      <c r="L11" s="56"/>
      <c r="M11" s="55"/>
      <c r="N11" s="56"/>
      <c r="O11" s="55"/>
      <c r="P11" s="56"/>
      <c r="Q11" s="55"/>
      <c r="R11" s="56"/>
      <c r="S11" s="55"/>
      <c r="T11" s="56"/>
      <c r="U11" s="55"/>
      <c r="V11" s="56"/>
      <c r="W11" s="55"/>
      <c r="X11" s="56"/>
      <c r="Y11" s="56"/>
    </row>
    <row r="12" spans="1:25" s="219" customFormat="1" ht="12">
      <c r="A12" s="222" t="s">
        <v>429</v>
      </c>
      <c r="B12" s="223"/>
      <c r="C12" s="224"/>
      <c r="D12" s="225"/>
      <c r="E12" s="224"/>
      <c r="F12" s="225"/>
      <c r="G12" s="224"/>
      <c r="H12" s="225"/>
      <c r="I12" s="224"/>
      <c r="J12" s="225"/>
      <c r="K12" s="224"/>
      <c r="L12" s="225"/>
      <c r="M12" s="224"/>
      <c r="N12" s="225"/>
      <c r="O12" s="224"/>
      <c r="P12" s="225"/>
      <c r="Q12" s="224"/>
      <c r="R12" s="225"/>
      <c r="S12" s="224"/>
      <c r="T12" s="225"/>
      <c r="U12" s="224"/>
      <c r="V12" s="226"/>
      <c r="W12" s="224"/>
      <c r="X12" s="226"/>
      <c r="Y12" s="226"/>
    </row>
    <row r="13" spans="1:25" s="219" customFormat="1" ht="13.2">
      <c r="A13" s="227"/>
      <c r="B13" s="223" t="s">
        <v>3</v>
      </c>
      <c r="C13" s="224"/>
      <c r="D13" s="225"/>
      <c r="E13" s="224"/>
      <c r="F13" s="225"/>
      <c r="G13" s="224"/>
      <c r="H13" s="225"/>
      <c r="I13" s="224"/>
      <c r="J13" s="225"/>
      <c r="K13" s="224"/>
      <c r="L13" s="225"/>
      <c r="M13" s="224"/>
      <c r="N13" s="225"/>
      <c r="O13" s="224"/>
      <c r="P13" s="225"/>
      <c r="Q13" s="224"/>
      <c r="R13" s="225"/>
      <c r="S13" s="224"/>
      <c r="T13" s="225"/>
      <c r="U13" s="224"/>
      <c r="V13" s="226"/>
      <c r="W13" s="224"/>
      <c r="X13" s="226"/>
      <c r="Y13" s="226"/>
    </row>
    <row r="14" spans="1:25" s="219" customFormat="1" ht="10.8">
      <c r="A14" s="225"/>
      <c r="B14" s="225" t="s">
        <v>4</v>
      </c>
      <c r="C14" s="228">
        <f>SUM('22dsec17'!C14+'22dsec18'!C14+'22dsec19'!C14+'22dsec20'!C14)</f>
        <v>610</v>
      </c>
      <c r="D14" s="229">
        <f>SUM('22dsec17'!D14+'22dsec18'!D14+'22dsec19'!D14+'22dsec20'!D14)</f>
        <v>462</v>
      </c>
      <c r="E14" s="228">
        <f>SUM('22dsec17'!E14+'22dsec18'!E14+'22dsec19'!E14+'22dsec20'!E14)</f>
        <v>26398</v>
      </c>
      <c r="F14" s="229">
        <f>SUM('22dsec17'!F14+'22dsec18'!F14+'22dsec19'!F14+'22dsec20'!F14)</f>
        <v>27834</v>
      </c>
      <c r="G14" s="228">
        <f>SUM('22dsec17'!G14+'22dsec18'!G14+'22dsec19'!G14+'22dsec20'!G14)</f>
        <v>3042</v>
      </c>
      <c r="H14" s="229">
        <f>SUM('22dsec17'!H14+'22dsec18'!H14+'22dsec19'!H14+'22dsec20'!H14)</f>
        <v>2967</v>
      </c>
      <c r="I14" s="228">
        <f>SUM('22dsec17'!I14+'22dsec18'!I14+'22dsec19'!I14+'22dsec20'!I14)</f>
        <v>280</v>
      </c>
      <c r="J14" s="229">
        <f>SUM('22dsec17'!J14+'22dsec18'!J14+'22dsec19'!J14+'22dsec20'!J14)</f>
        <v>265</v>
      </c>
      <c r="K14" s="228">
        <f>SUM('22dsec17'!K14+'22dsec18'!K14+'22dsec19'!K14+'22dsec20'!K14)</f>
        <v>16</v>
      </c>
      <c r="L14" s="229">
        <f>SUM('22dsec17'!L14+'22dsec18'!L14+'22dsec19'!L14+'22dsec20'!L14)</f>
        <v>8</v>
      </c>
      <c r="M14" s="228">
        <f>SUM('22dsec17'!M14+'22dsec18'!M14+'22dsec19'!M14+'22dsec20'!M14)</f>
        <v>0</v>
      </c>
      <c r="N14" s="229">
        <f>SUM('22dsec17'!N14+'22dsec18'!N14+'22dsec19'!N14+'22dsec20'!N14)</f>
        <v>0</v>
      </c>
      <c r="O14" s="228">
        <f>SUM('22dsec17'!O14+'22dsec18'!O14+'22dsec19'!O14+'22dsec20'!O14)</f>
        <v>0</v>
      </c>
      <c r="P14" s="229">
        <f>SUM('22dsec17'!P14+'22dsec18'!P14+'22dsec19'!P14+'22dsec20'!P14)</f>
        <v>0</v>
      </c>
      <c r="Q14" s="228">
        <f>SUM('22dsec17'!Q14+'22dsec18'!Q14+'22dsec19'!Q14+'22dsec20'!Q14)</f>
        <v>0</v>
      </c>
      <c r="R14" s="229">
        <f>SUM('22dsec17'!R14+'22dsec18'!R14+'22dsec19'!R14+'22dsec20'!R14)</f>
        <v>0</v>
      </c>
      <c r="S14" s="228">
        <f>SUM('22dsec17'!S14+'22dsec18'!S14+'22dsec19'!S14+'22dsec20'!S14)</f>
        <v>0</v>
      </c>
      <c r="T14" s="229">
        <f>SUM('22dsec17'!T14+'22dsec18'!T14+'22dsec19'!T14+'22dsec20'!T14)</f>
        <v>0</v>
      </c>
      <c r="U14" s="228">
        <f>SUM('22dsec17'!U14+'22dsec18'!U14+'22dsec19'!U14+'22dsec20'!U14)</f>
        <v>0</v>
      </c>
      <c r="V14" s="230">
        <f>SUM('22dsec17'!V14+'22dsec18'!V14+'22dsec19'!V14+'22dsec20'!V14)</f>
        <v>0</v>
      </c>
      <c r="W14" s="229">
        <f>C14+E14+G14+I14+K14+M14+O14+Q14+S14+U14</f>
        <v>30346</v>
      </c>
      <c r="X14" s="229">
        <f>D14+F14+H14+J14+L14+N14+P14+R14+T14+V14</f>
        <v>31536</v>
      </c>
      <c r="Y14" s="229">
        <f>SUM(W14:X14)</f>
        <v>61882</v>
      </c>
    </row>
    <row r="15" spans="1:25" s="219" customFormat="1" ht="10.8">
      <c r="A15" s="225"/>
      <c r="B15" s="225" t="s">
        <v>5</v>
      </c>
      <c r="C15" s="228">
        <f>SUM('22dsec17'!C15+'22dsec18'!C15+'22dsec19'!C15+'22dsec20'!C15)</f>
        <v>1</v>
      </c>
      <c r="D15" s="229">
        <f>SUM('22dsec17'!D15+'22dsec18'!D15+'22dsec19'!D15+'22dsec20'!D15)</f>
        <v>4</v>
      </c>
      <c r="E15" s="228">
        <f>SUM('22dsec17'!E15+'22dsec18'!E15+'22dsec19'!E15+'22dsec20'!E15)</f>
        <v>3923</v>
      </c>
      <c r="F15" s="229">
        <f>SUM('22dsec17'!F15+'22dsec18'!F15+'22dsec19'!F15+'22dsec20'!F15)</f>
        <v>3229</v>
      </c>
      <c r="G15" s="228">
        <f>SUM('22dsec17'!G15+'22dsec18'!G15+'22dsec19'!G15+'22dsec20'!G15)</f>
        <v>2445</v>
      </c>
      <c r="H15" s="229">
        <f>SUM('22dsec17'!H15+'22dsec18'!H15+'22dsec19'!H15+'22dsec20'!H15)</f>
        <v>1914</v>
      </c>
      <c r="I15" s="228">
        <f>SUM('22dsec17'!I15+'22dsec18'!I15+'22dsec19'!I15+'22dsec20'!I15)</f>
        <v>126</v>
      </c>
      <c r="J15" s="229">
        <f>SUM('22dsec17'!J15+'22dsec18'!J15+'22dsec19'!J15+'22dsec20'!J15)</f>
        <v>89</v>
      </c>
      <c r="K15" s="228">
        <f>SUM('22dsec17'!K15+'22dsec18'!K15+'22dsec19'!K15+'22dsec20'!K15)</f>
        <v>3</v>
      </c>
      <c r="L15" s="229">
        <f>SUM('22dsec17'!L15+'22dsec18'!L15+'22dsec19'!L15+'22dsec20'!L15)</f>
        <v>4</v>
      </c>
      <c r="M15" s="228">
        <f>SUM('22dsec17'!M15+'22dsec18'!M15+'22dsec19'!M15+'22dsec20'!M15)</f>
        <v>0</v>
      </c>
      <c r="N15" s="229">
        <f>SUM('22dsec17'!N15+'22dsec18'!N15+'22dsec19'!N15+'22dsec20'!N15)</f>
        <v>0</v>
      </c>
      <c r="O15" s="228">
        <f>SUM('22dsec17'!O15+'22dsec18'!O15+'22dsec19'!O15+'22dsec20'!O15)</f>
        <v>0</v>
      </c>
      <c r="P15" s="229">
        <f>SUM('22dsec17'!P15+'22dsec18'!P15+'22dsec19'!P15+'22dsec20'!P15)</f>
        <v>0</v>
      </c>
      <c r="Q15" s="228">
        <f>SUM('22dsec17'!Q15+'22dsec18'!Q15+'22dsec19'!Q15+'22dsec20'!Q15)</f>
        <v>0</v>
      </c>
      <c r="R15" s="229">
        <f>SUM('22dsec17'!R15+'22dsec18'!R15+'22dsec19'!R15+'22dsec20'!R15)</f>
        <v>0</v>
      </c>
      <c r="S15" s="228">
        <f>SUM('22dsec17'!S15+'22dsec18'!S15+'22dsec19'!S15+'22dsec20'!S15)</f>
        <v>0</v>
      </c>
      <c r="T15" s="229">
        <f>SUM('22dsec17'!T15+'22dsec18'!T15+'22dsec19'!T15+'22dsec20'!T15)</f>
        <v>0</v>
      </c>
      <c r="U15" s="228">
        <f>SUM('22dsec17'!U15+'22dsec18'!U15+'22dsec19'!U15+'22dsec20'!U15)</f>
        <v>0</v>
      </c>
      <c r="V15" s="230">
        <f>SUM('22dsec17'!V15+'22dsec18'!V15+'22dsec19'!V15+'22dsec20'!V15)</f>
        <v>0</v>
      </c>
      <c r="W15" s="229">
        <f>C15+E15+G15+I15+K15+M15+O15+Q15+S15+U15</f>
        <v>6498</v>
      </c>
      <c r="X15" s="229">
        <f>D15+F15+H15+J15+L15+N15+P15+R15+T15+V15</f>
        <v>5240</v>
      </c>
      <c r="Y15" s="229">
        <f>SUM(W15:X15)</f>
        <v>11738</v>
      </c>
    </row>
    <row r="16" spans="1:25" s="219" customFormat="1" ht="10.8">
      <c r="A16" s="225"/>
      <c r="B16" s="225"/>
      <c r="C16" s="228"/>
      <c r="D16" s="229"/>
      <c r="E16" s="228"/>
      <c r="F16" s="229"/>
      <c r="G16" s="228"/>
      <c r="H16" s="229"/>
      <c r="I16" s="228"/>
      <c r="J16" s="229"/>
      <c r="K16" s="228"/>
      <c r="L16" s="229"/>
      <c r="M16" s="228"/>
      <c r="N16" s="229"/>
      <c r="O16" s="228"/>
      <c r="P16" s="229"/>
      <c r="Q16" s="228"/>
      <c r="R16" s="229"/>
      <c r="S16" s="228"/>
      <c r="T16" s="229"/>
      <c r="U16" s="228"/>
      <c r="V16" s="229"/>
      <c r="W16" s="228"/>
      <c r="X16" s="229"/>
      <c r="Y16" s="229"/>
    </row>
    <row r="17" spans="1:25" s="219" customFormat="1" ht="12">
      <c r="A17" s="222" t="s">
        <v>430</v>
      </c>
      <c r="B17" s="225"/>
      <c r="C17" s="228"/>
      <c r="D17" s="229"/>
      <c r="E17" s="228"/>
      <c r="F17" s="229"/>
      <c r="G17" s="228"/>
      <c r="H17" s="229"/>
      <c r="I17" s="228"/>
      <c r="J17" s="229"/>
      <c r="K17" s="228"/>
      <c r="L17" s="229"/>
      <c r="M17" s="228"/>
      <c r="N17" s="229"/>
      <c r="O17" s="228"/>
      <c r="P17" s="229"/>
      <c r="Q17" s="228"/>
      <c r="R17" s="229"/>
      <c r="S17" s="228"/>
      <c r="T17" s="229"/>
      <c r="U17" s="228"/>
      <c r="V17" s="229"/>
      <c r="W17" s="228"/>
      <c r="X17" s="229"/>
      <c r="Y17" s="229"/>
    </row>
    <row r="18" spans="1:25" s="219" customFormat="1" ht="13.2">
      <c r="A18" s="227"/>
      <c r="B18" s="223" t="s">
        <v>6</v>
      </c>
      <c r="C18" s="228"/>
      <c r="D18" s="229"/>
      <c r="E18" s="228"/>
      <c r="F18" s="229"/>
      <c r="G18" s="228"/>
      <c r="H18" s="229"/>
      <c r="I18" s="228"/>
      <c r="J18" s="229"/>
      <c r="K18" s="228"/>
      <c r="L18" s="229"/>
      <c r="M18" s="228"/>
      <c r="N18" s="229"/>
      <c r="O18" s="228"/>
      <c r="P18" s="229"/>
      <c r="Q18" s="228"/>
      <c r="R18" s="229"/>
      <c r="S18" s="228"/>
      <c r="T18" s="229"/>
      <c r="U18" s="228"/>
      <c r="V18" s="229"/>
      <c r="W18" s="228"/>
      <c r="X18" s="229"/>
      <c r="Y18" s="229"/>
    </row>
    <row r="19" spans="1:25" s="219" customFormat="1" ht="10.8">
      <c r="A19" s="225"/>
      <c r="B19" s="225" t="s">
        <v>7</v>
      </c>
      <c r="C19" s="228">
        <f>SUM('22dsec17'!C19+'22dsec18'!C19+'22dsec19'!C19+'22dsec20'!C19)</f>
        <v>1</v>
      </c>
      <c r="D19" s="229">
        <f>SUM('22dsec17'!D19+'22dsec18'!D19+'22dsec19'!D19+'22dsec20'!D19)</f>
        <v>2</v>
      </c>
      <c r="E19" s="228">
        <f>SUM('22dsec17'!E19+'22dsec18'!E19+'22dsec19'!E19+'22dsec20'!E19)</f>
        <v>10</v>
      </c>
      <c r="F19" s="229">
        <f>SUM('22dsec17'!F19+'22dsec18'!F19+'22dsec19'!F19+'22dsec20'!F19)</f>
        <v>4</v>
      </c>
      <c r="G19" s="228">
        <f>SUM('22dsec17'!G19+'22dsec18'!G19+'22dsec19'!G19+'22dsec20'!G19)</f>
        <v>461</v>
      </c>
      <c r="H19" s="229">
        <f>SUM('22dsec17'!H19+'22dsec18'!H19+'22dsec19'!H19+'22dsec20'!H19)</f>
        <v>369</v>
      </c>
      <c r="I19" s="228">
        <f>SUM('22dsec17'!I19+'22dsec18'!I19+'22dsec19'!I19+'22dsec20'!I19)</f>
        <v>12285</v>
      </c>
      <c r="J19" s="229">
        <f>SUM('22dsec17'!J19+'22dsec18'!J19+'22dsec19'!J19+'22dsec20'!J19)</f>
        <v>16214</v>
      </c>
      <c r="K19" s="228">
        <f>SUM('22dsec17'!K19+'22dsec18'!K19+'22dsec19'!K19+'22dsec20'!K19)</f>
        <v>1251</v>
      </c>
      <c r="L19" s="229">
        <f>SUM('22dsec17'!L19+'22dsec18'!L19+'22dsec19'!L19+'22dsec20'!L19)</f>
        <v>1246</v>
      </c>
      <c r="M19" s="228">
        <f>SUM('22dsec17'!M19+'22dsec18'!M19+'22dsec19'!M19+'22dsec20'!M19)</f>
        <v>119</v>
      </c>
      <c r="N19" s="229">
        <f>SUM('22dsec17'!N19+'22dsec18'!N19+'22dsec19'!N19+'22dsec20'!N19)</f>
        <v>153</v>
      </c>
      <c r="O19" s="228">
        <f>SUM('22dsec17'!O19+'22dsec18'!O19+'22dsec19'!O19+'22dsec20'!O19)</f>
        <v>8</v>
      </c>
      <c r="P19" s="229">
        <f>SUM('22dsec17'!P19+'22dsec18'!P19+'22dsec19'!P19+'22dsec20'!P19)</f>
        <v>5</v>
      </c>
      <c r="Q19" s="228">
        <f>SUM('22dsec17'!Q19+'22dsec18'!Q19+'22dsec19'!Q19+'22dsec20'!Q19)</f>
        <v>0</v>
      </c>
      <c r="R19" s="229">
        <f>SUM('22dsec17'!R19+'22dsec18'!R19+'22dsec19'!R19+'22dsec20'!R19)</f>
        <v>0</v>
      </c>
      <c r="S19" s="228">
        <f>SUM('22dsec17'!S19+'22dsec18'!S19+'22dsec19'!S19+'22dsec20'!S19)</f>
        <v>0</v>
      </c>
      <c r="T19" s="229">
        <f>SUM('22dsec17'!T19+'22dsec18'!T19+'22dsec19'!T19+'22dsec20'!T19)</f>
        <v>0</v>
      </c>
      <c r="U19" s="228">
        <f>SUM('22dsec17'!U19+'22dsec18'!U19+'22dsec19'!U19+'22dsec20'!U19)</f>
        <v>0</v>
      </c>
      <c r="V19" s="230">
        <f>SUM('22dsec17'!V19+'22dsec18'!V19+'22dsec19'!V19+'22dsec20'!V19)</f>
        <v>0</v>
      </c>
      <c r="W19" s="229">
        <f>C19+Q19+E19+G19+I19+K19+M19+O19+S19+U19</f>
        <v>14135</v>
      </c>
      <c r="X19" s="229">
        <f>D19+R19+F19+H19+J19+L19+N19+P19+T19+V19</f>
        <v>17993</v>
      </c>
      <c r="Y19" s="229">
        <f>SUM(W19:X19)</f>
        <v>32128</v>
      </c>
    </row>
    <row r="20" spans="1:25" s="219" customFormat="1" ht="10.8">
      <c r="A20" s="225"/>
      <c r="B20" s="225" t="s">
        <v>8</v>
      </c>
      <c r="C20" s="228">
        <f>SUM('22dsec17'!C20+'22dsec18'!C20+'22dsec19'!C20+'22dsec20'!C20)</f>
        <v>0</v>
      </c>
      <c r="D20" s="229">
        <f>SUM('22dsec17'!D20+'22dsec18'!D20+'22dsec19'!D20+'22dsec20'!D20)</f>
        <v>0</v>
      </c>
      <c r="E20" s="228">
        <f>SUM('22dsec17'!E20+'22dsec18'!E20+'22dsec19'!E20+'22dsec20'!E20)</f>
        <v>0</v>
      </c>
      <c r="F20" s="229">
        <f>SUM('22dsec17'!F20+'22dsec18'!F20+'22dsec19'!F20+'22dsec20'!F20)</f>
        <v>0</v>
      </c>
      <c r="G20" s="228">
        <f>SUM('22dsec17'!G20+'22dsec18'!G20+'22dsec19'!G20+'22dsec20'!G20)</f>
        <v>10</v>
      </c>
      <c r="H20" s="229">
        <f>SUM('22dsec17'!H20+'22dsec18'!H20+'22dsec19'!H20+'22dsec20'!H20)</f>
        <v>18</v>
      </c>
      <c r="I20" s="228">
        <f>SUM('22dsec17'!I20+'22dsec18'!I20+'22dsec19'!I20+'22dsec20'!I20)</f>
        <v>318</v>
      </c>
      <c r="J20" s="229">
        <f>SUM('22dsec17'!J20+'22dsec18'!J20+'22dsec19'!J20+'22dsec20'!J20)</f>
        <v>994</v>
      </c>
      <c r="K20" s="228">
        <f>SUM('22dsec17'!K20+'22dsec18'!K20+'22dsec19'!K20+'22dsec20'!K20)</f>
        <v>110</v>
      </c>
      <c r="L20" s="229">
        <f>SUM('22dsec17'!L20+'22dsec18'!L20+'22dsec19'!L20+'22dsec20'!L20)</f>
        <v>239</v>
      </c>
      <c r="M20" s="228">
        <f>SUM('22dsec17'!M20+'22dsec18'!M20+'22dsec19'!M20+'22dsec20'!M20)</f>
        <v>26</v>
      </c>
      <c r="N20" s="229">
        <f>SUM('22dsec17'!N20+'22dsec18'!N20+'22dsec19'!N20+'22dsec20'!N20)</f>
        <v>37</v>
      </c>
      <c r="O20" s="228">
        <f>SUM('22dsec17'!O20+'22dsec18'!O20+'22dsec19'!O20+'22dsec20'!O20)</f>
        <v>2</v>
      </c>
      <c r="P20" s="229">
        <f>SUM('22dsec17'!P20+'22dsec18'!P20+'22dsec19'!P20+'22dsec20'!P20)</f>
        <v>4</v>
      </c>
      <c r="Q20" s="228">
        <f>SUM('22dsec17'!Q20+'22dsec18'!Q20+'22dsec19'!Q20+'22dsec20'!Q20)</f>
        <v>0</v>
      </c>
      <c r="R20" s="229">
        <f>SUM('22dsec17'!R20+'22dsec18'!R20+'22dsec19'!R20+'22dsec20'!R20)</f>
        <v>0</v>
      </c>
      <c r="S20" s="228">
        <f>SUM('22dsec17'!S20+'22dsec18'!S20+'22dsec19'!S20+'22dsec20'!S20)</f>
        <v>0</v>
      </c>
      <c r="T20" s="229">
        <f>SUM('22dsec17'!T20+'22dsec18'!T20+'22dsec19'!T20+'22dsec20'!T20)</f>
        <v>0</v>
      </c>
      <c r="U20" s="228">
        <f>SUM('22dsec17'!U20+'22dsec18'!U20+'22dsec19'!U20+'22dsec20'!U20)</f>
        <v>0</v>
      </c>
      <c r="V20" s="230">
        <f>SUM('22dsec17'!V20+'22dsec18'!V20+'22dsec19'!V20+'22dsec20'!V20)</f>
        <v>0</v>
      </c>
      <c r="W20" s="229">
        <f t="shared" ref="W20:W22" si="0">C20+Q20+E20+G20+I20+K20+M20+O20+S20+U20</f>
        <v>466</v>
      </c>
      <c r="X20" s="229">
        <f t="shared" ref="X20:X22" si="1">D20+R20+F20+H20+J20+L20+N20+P20+T20+V20</f>
        <v>1292</v>
      </c>
      <c r="Y20" s="229">
        <f>SUM(W20:X20)</f>
        <v>1758</v>
      </c>
    </row>
    <row r="21" spans="1:25" s="219" customFormat="1" ht="10.8">
      <c r="A21" s="225"/>
      <c r="B21" s="225" t="s">
        <v>9</v>
      </c>
      <c r="C21" s="228">
        <f>SUM('22dsec17'!C21+'22dsec18'!C21+'22dsec19'!C21+'22dsec20'!C21)</f>
        <v>0</v>
      </c>
      <c r="D21" s="229">
        <f>SUM('22dsec17'!D21+'22dsec18'!D21+'22dsec19'!D21+'22dsec20'!D21)</f>
        <v>0</v>
      </c>
      <c r="E21" s="228">
        <f>SUM('22dsec17'!E21+'22dsec18'!E21+'22dsec19'!E21+'22dsec20'!E21)</f>
        <v>1</v>
      </c>
      <c r="F21" s="229">
        <f>SUM('22dsec17'!F21+'22dsec18'!F21+'22dsec19'!F21+'22dsec20'!F21)</f>
        <v>0</v>
      </c>
      <c r="G21" s="228">
        <f>SUM('22dsec17'!G21+'22dsec18'!G21+'22dsec19'!G21+'22dsec20'!G21)</f>
        <v>62</v>
      </c>
      <c r="H21" s="229">
        <f>SUM('22dsec17'!H21+'22dsec18'!H21+'22dsec19'!H21+'22dsec20'!H21)</f>
        <v>29</v>
      </c>
      <c r="I21" s="228">
        <f>SUM('22dsec17'!I21+'22dsec18'!I21+'22dsec19'!I21+'22dsec20'!I21)</f>
        <v>8300</v>
      </c>
      <c r="J21" s="229">
        <f>SUM('22dsec17'!J21+'22dsec18'!J21+'22dsec19'!J21+'22dsec20'!J21)</f>
        <v>6437</v>
      </c>
      <c r="K21" s="228">
        <f>SUM('22dsec17'!K21+'22dsec18'!K21+'22dsec19'!K21+'22dsec20'!K21)</f>
        <v>2851</v>
      </c>
      <c r="L21" s="229">
        <f>SUM('22dsec17'!L21+'22dsec18'!L21+'22dsec19'!L21+'22dsec20'!L21)</f>
        <v>1946</v>
      </c>
      <c r="M21" s="228">
        <f>SUM('22dsec17'!M21+'22dsec18'!M21+'22dsec19'!M21+'22dsec20'!M21)</f>
        <v>583</v>
      </c>
      <c r="N21" s="229">
        <f>SUM('22dsec17'!N21+'22dsec18'!N21+'22dsec19'!N21+'22dsec20'!N21)</f>
        <v>389</v>
      </c>
      <c r="O21" s="228">
        <f>SUM('22dsec17'!O21+'22dsec18'!O21+'22dsec19'!O21+'22dsec20'!O21)</f>
        <v>63</v>
      </c>
      <c r="P21" s="229">
        <f>SUM('22dsec17'!P21+'22dsec18'!P21+'22dsec19'!P21+'22dsec20'!P21)</f>
        <v>40</v>
      </c>
      <c r="Q21" s="228">
        <f>SUM('22dsec17'!Q21+'22dsec18'!Q21+'22dsec19'!Q21+'22dsec20'!Q21)</f>
        <v>3</v>
      </c>
      <c r="R21" s="229">
        <f>SUM('22dsec17'!R21+'22dsec18'!R21+'22dsec19'!R21+'22dsec20'!R21)</f>
        <v>2</v>
      </c>
      <c r="S21" s="228">
        <f>SUM('22dsec17'!S21+'22dsec18'!S21+'22dsec19'!S21+'22dsec20'!S21)</f>
        <v>0</v>
      </c>
      <c r="T21" s="229">
        <f>SUM('22dsec17'!T21+'22dsec18'!T21+'22dsec19'!T21+'22dsec20'!T21)</f>
        <v>1</v>
      </c>
      <c r="U21" s="228">
        <f>SUM('22dsec17'!U21+'22dsec18'!U21+'22dsec19'!U21+'22dsec20'!U21)</f>
        <v>0</v>
      </c>
      <c r="V21" s="230">
        <f>SUM('22dsec17'!V21+'22dsec18'!V21+'22dsec19'!V21+'22dsec20'!V21)</f>
        <v>0</v>
      </c>
      <c r="W21" s="229">
        <f t="shared" si="0"/>
        <v>11863</v>
      </c>
      <c r="X21" s="229">
        <f t="shared" si="1"/>
        <v>8844</v>
      </c>
      <c r="Y21" s="229">
        <f>SUM(W21:X21)</f>
        <v>20707</v>
      </c>
    </row>
    <row r="22" spans="1:25" s="219" customFormat="1" ht="10.8">
      <c r="A22" s="225"/>
      <c r="B22" s="225" t="s">
        <v>10</v>
      </c>
      <c r="C22" s="228">
        <f>SUM('22dsec17'!C22+'22dsec18'!C22+'22dsec19'!C22+'22dsec20'!C22)</f>
        <v>1</v>
      </c>
      <c r="D22" s="229">
        <f>SUM('22dsec17'!D22+'22dsec18'!D22+'22dsec19'!D22+'22dsec20'!D22)</f>
        <v>1</v>
      </c>
      <c r="E22" s="228">
        <f>SUM('22dsec17'!E22+'22dsec18'!E22+'22dsec19'!E22+'22dsec20'!E22)</f>
        <v>1</v>
      </c>
      <c r="F22" s="229">
        <f>SUM('22dsec17'!F22+'22dsec18'!F22+'22dsec19'!F22+'22dsec20'!F22)</f>
        <v>0</v>
      </c>
      <c r="G22" s="228">
        <f>SUM('22dsec17'!G22+'22dsec18'!G22+'22dsec19'!G22+'22dsec20'!G22)</f>
        <v>4</v>
      </c>
      <c r="H22" s="229">
        <f>SUM('22dsec17'!H22+'22dsec18'!H22+'22dsec19'!H22+'22dsec20'!H22)</f>
        <v>2</v>
      </c>
      <c r="I22" s="228">
        <f>SUM('22dsec17'!I22+'22dsec18'!I22+'22dsec19'!I22+'22dsec20'!I22)</f>
        <v>3905</v>
      </c>
      <c r="J22" s="229">
        <f>SUM('22dsec17'!J22+'22dsec18'!J22+'22dsec19'!J22+'22dsec20'!J22)</f>
        <v>3289</v>
      </c>
      <c r="K22" s="228">
        <f>SUM('22dsec17'!K22+'22dsec18'!K22+'22dsec19'!K22+'22dsec20'!K22)</f>
        <v>3266</v>
      </c>
      <c r="L22" s="229">
        <f>SUM('22dsec17'!L22+'22dsec18'!L22+'22dsec19'!L22+'22dsec20'!L22)</f>
        <v>2517</v>
      </c>
      <c r="M22" s="228">
        <f>SUM('22dsec17'!M22+'22dsec18'!M22+'22dsec19'!M22+'22dsec20'!M22)</f>
        <v>673</v>
      </c>
      <c r="N22" s="229">
        <f>SUM('22dsec17'!N22+'22dsec18'!N22+'22dsec19'!N22+'22dsec20'!N22)</f>
        <v>388</v>
      </c>
      <c r="O22" s="228">
        <f>SUM('22dsec17'!O22+'22dsec18'!O22+'22dsec19'!O22+'22dsec20'!O22)</f>
        <v>65</v>
      </c>
      <c r="P22" s="229">
        <f>SUM('22dsec17'!P22+'22dsec18'!P22+'22dsec19'!P22+'22dsec20'!P22)</f>
        <v>29</v>
      </c>
      <c r="Q22" s="228">
        <f>SUM('22dsec17'!Q22+'22dsec18'!Q22+'22dsec19'!Q22+'22dsec20'!Q22)</f>
        <v>11</v>
      </c>
      <c r="R22" s="229">
        <f>SUM('22dsec17'!R22+'22dsec18'!R22+'22dsec19'!R22+'22dsec20'!R22)</f>
        <v>7</v>
      </c>
      <c r="S22" s="228">
        <f>SUM('22dsec17'!S22+'22dsec18'!S22+'22dsec19'!S22+'22dsec20'!S22)</f>
        <v>1</v>
      </c>
      <c r="T22" s="229">
        <f>SUM('22dsec17'!T22+'22dsec18'!T22+'22dsec19'!T22+'22dsec20'!T22)</f>
        <v>3</v>
      </c>
      <c r="U22" s="228">
        <f>SUM('22dsec17'!U22+'22dsec18'!U22+'22dsec19'!U22+'22dsec20'!U22)</f>
        <v>0</v>
      </c>
      <c r="V22" s="230">
        <f>SUM('22dsec17'!V22+'22dsec18'!V22+'22dsec19'!V22+'22dsec20'!V22)</f>
        <v>1</v>
      </c>
      <c r="W22" s="229">
        <f t="shared" si="0"/>
        <v>7927</v>
      </c>
      <c r="X22" s="229">
        <f t="shared" si="1"/>
        <v>6237</v>
      </c>
      <c r="Y22" s="229">
        <f>SUM(W22:X22)</f>
        <v>14164</v>
      </c>
    </row>
    <row r="23" spans="1:25" s="219" customFormat="1" ht="10.8">
      <c r="A23" s="223"/>
      <c r="B23" s="225"/>
      <c r="C23" s="228"/>
      <c r="D23" s="229"/>
      <c r="E23" s="228"/>
      <c r="F23" s="229"/>
      <c r="G23" s="228"/>
      <c r="H23" s="229"/>
      <c r="I23" s="228"/>
      <c r="J23" s="229"/>
      <c r="K23" s="228"/>
      <c r="L23" s="229"/>
      <c r="M23" s="228"/>
      <c r="N23" s="229"/>
      <c r="O23" s="228"/>
      <c r="P23" s="229"/>
      <c r="Q23" s="228"/>
      <c r="R23" s="229"/>
      <c r="S23" s="228"/>
      <c r="T23" s="229"/>
      <c r="U23" s="228"/>
      <c r="V23" s="230"/>
      <c r="W23" s="229"/>
      <c r="X23" s="229"/>
      <c r="Y23" s="229"/>
    </row>
    <row r="24" spans="1:25" s="219" customFormat="1" ht="12">
      <c r="A24" s="222" t="s">
        <v>431</v>
      </c>
      <c r="B24" s="225"/>
      <c r="C24" s="228"/>
      <c r="D24" s="229"/>
      <c r="E24" s="228"/>
      <c r="F24" s="229"/>
      <c r="G24" s="228"/>
      <c r="H24" s="229"/>
      <c r="I24" s="228"/>
      <c r="J24" s="229"/>
      <c r="K24" s="228"/>
      <c r="L24" s="229"/>
      <c r="M24" s="228"/>
      <c r="N24" s="229"/>
      <c r="O24" s="228"/>
      <c r="P24" s="229"/>
      <c r="Q24" s="228"/>
      <c r="R24" s="229"/>
      <c r="S24" s="228"/>
      <c r="T24" s="229"/>
      <c r="U24" s="228"/>
      <c r="V24" s="230"/>
      <c r="W24" s="229"/>
      <c r="X24" s="229"/>
      <c r="Y24" s="229"/>
    </row>
    <row r="25" spans="1:25" s="219" customFormat="1" ht="13.2">
      <c r="A25" s="227"/>
      <c r="B25" s="223" t="s">
        <v>164</v>
      </c>
      <c r="C25" s="228"/>
      <c r="D25" s="229"/>
      <c r="E25" s="228"/>
      <c r="F25" s="229"/>
      <c r="G25" s="228"/>
      <c r="H25" s="229"/>
      <c r="I25" s="228"/>
      <c r="J25" s="229"/>
      <c r="K25" s="228"/>
      <c r="L25" s="229"/>
      <c r="M25" s="228"/>
      <c r="N25" s="229"/>
      <c r="O25" s="228"/>
      <c r="P25" s="229"/>
      <c r="Q25" s="228"/>
      <c r="R25" s="229"/>
      <c r="S25" s="228"/>
      <c r="T25" s="229"/>
      <c r="U25" s="228"/>
      <c r="V25" s="230"/>
      <c r="W25" s="229"/>
      <c r="X25" s="229"/>
      <c r="Y25" s="229"/>
    </row>
    <row r="26" spans="1:25" s="219" customFormat="1" ht="10.8">
      <c r="A26" s="225"/>
      <c r="B26" s="225" t="s">
        <v>432</v>
      </c>
      <c r="C26" s="228">
        <f>SUM('22dsec17'!C26+'22dsec18'!C26+'22dsec19'!C26+'22dsec20'!C26)</f>
        <v>0</v>
      </c>
      <c r="D26" s="229">
        <f>SUM('22dsec17'!D26+'22dsec18'!D26+'22dsec19'!D26+'22dsec20'!D26)</f>
        <v>0</v>
      </c>
      <c r="E26" s="228">
        <f>SUM('22dsec17'!E26+'22dsec18'!E26+'22dsec19'!E26+'22dsec20'!E26)</f>
        <v>0</v>
      </c>
      <c r="F26" s="229">
        <f>SUM('22dsec17'!F26+'22dsec18'!F26+'22dsec19'!F26+'22dsec20'!F26)</f>
        <v>0</v>
      </c>
      <c r="G26" s="228">
        <f>SUM('22dsec17'!G26+'22dsec18'!G26+'22dsec19'!G26+'22dsec20'!G26)</f>
        <v>0</v>
      </c>
      <c r="H26" s="229">
        <f>SUM('22dsec17'!H26+'22dsec18'!H26+'22dsec19'!H26+'22dsec20'!H26)</f>
        <v>0</v>
      </c>
      <c r="I26" s="228">
        <f>SUM('22dsec17'!I26+'22dsec18'!I26+'22dsec19'!I26+'22dsec20'!I26)</f>
        <v>6</v>
      </c>
      <c r="J26" s="229">
        <f>SUM('22dsec17'!J26+'22dsec18'!J26+'22dsec19'!J26+'22dsec20'!J26)</f>
        <v>2</v>
      </c>
      <c r="K26" s="228">
        <f>SUM('22dsec17'!K26+'22dsec18'!K26+'22dsec19'!K26+'22dsec20'!K26)</f>
        <v>373</v>
      </c>
      <c r="L26" s="229">
        <f>SUM('22dsec17'!L26+'22dsec18'!L26+'22dsec19'!L26+'22dsec20'!L26)</f>
        <v>372</v>
      </c>
      <c r="M26" s="228">
        <f>SUM('22dsec17'!M26+'22dsec18'!M26+'22dsec19'!M26+'22dsec20'!M26)</f>
        <v>8996</v>
      </c>
      <c r="N26" s="229">
        <f>SUM('22dsec17'!N26+'22dsec18'!N26+'22dsec19'!N26+'22dsec20'!N26)</f>
        <v>13138</v>
      </c>
      <c r="O26" s="228">
        <f>SUM('22dsec17'!O26+'22dsec18'!O26+'22dsec19'!O26+'22dsec20'!O26)</f>
        <v>1032</v>
      </c>
      <c r="P26" s="229">
        <f>SUM('22dsec17'!P26+'22dsec18'!P26+'22dsec19'!P26+'22dsec20'!P26)</f>
        <v>1161</v>
      </c>
      <c r="Q26" s="228">
        <f>SUM('22dsec17'!Q26+'22dsec18'!Q26+'22dsec19'!Q26+'22dsec20'!Q26)</f>
        <v>134</v>
      </c>
      <c r="R26" s="229">
        <f>SUM('22dsec17'!R26+'22dsec18'!R26+'22dsec19'!R26+'22dsec20'!R26)</f>
        <v>158</v>
      </c>
      <c r="S26" s="228">
        <f>SUM('22dsec17'!S26+'22dsec18'!S26+'22dsec19'!S26+'22dsec20'!S26)</f>
        <v>18</v>
      </c>
      <c r="T26" s="229">
        <f>SUM('22dsec17'!T26+'22dsec18'!T26+'22dsec19'!T26+'22dsec20'!T26)</f>
        <v>15</v>
      </c>
      <c r="U26" s="228">
        <f>SUM('22dsec17'!U26+'22dsec18'!U26+'22dsec19'!U26+'22dsec20'!U26)</f>
        <v>2</v>
      </c>
      <c r="V26" s="230">
        <f>SUM('22dsec17'!V26+'22dsec18'!V26+'22dsec19'!V26+'22dsec20'!V26)</f>
        <v>3</v>
      </c>
      <c r="W26" s="229">
        <f t="shared" ref="W26:X29" si="2">C26+E26+G26+I26+K26+M26+O26+Q26+S26+U26</f>
        <v>10561</v>
      </c>
      <c r="X26" s="229">
        <f t="shared" si="2"/>
        <v>14849</v>
      </c>
      <c r="Y26" s="229">
        <f>SUM(W26:X26)</f>
        <v>25410</v>
      </c>
    </row>
    <row r="27" spans="1:25" s="219" customFormat="1" ht="10.8">
      <c r="A27" s="225"/>
      <c r="B27" s="225" t="s">
        <v>433</v>
      </c>
      <c r="C27" s="228">
        <f>SUM('22dsec17'!C27+'22dsec18'!C27+'22dsec19'!C27+'22dsec20'!C27)</f>
        <v>0</v>
      </c>
      <c r="D27" s="229">
        <f>SUM('22dsec17'!D27+'22dsec18'!D27+'22dsec19'!D27+'22dsec20'!D27)</f>
        <v>0</v>
      </c>
      <c r="E27" s="228">
        <f>SUM('22dsec17'!E27+'22dsec18'!E27+'22dsec19'!E27+'22dsec20'!E27)</f>
        <v>0</v>
      </c>
      <c r="F27" s="229">
        <f>SUM('22dsec17'!F27+'22dsec18'!F27+'22dsec19'!F27+'22dsec20'!F27)</f>
        <v>0</v>
      </c>
      <c r="G27" s="228">
        <f>SUM('22dsec17'!G27+'22dsec18'!G27+'22dsec19'!G27+'22dsec20'!G27)</f>
        <v>0</v>
      </c>
      <c r="H27" s="229">
        <f>SUM('22dsec17'!H27+'22dsec18'!H27+'22dsec19'!H27+'22dsec20'!H27)</f>
        <v>0</v>
      </c>
      <c r="I27" s="228">
        <f>SUM('22dsec17'!I27+'22dsec18'!I27+'22dsec19'!I27+'22dsec20'!I27)</f>
        <v>0</v>
      </c>
      <c r="J27" s="229">
        <f>SUM('22dsec17'!J27+'22dsec18'!J27+'22dsec19'!J27+'22dsec20'!J27)</f>
        <v>0</v>
      </c>
      <c r="K27" s="228">
        <f>SUM('22dsec17'!K27+'22dsec18'!K27+'22dsec19'!K27+'22dsec20'!K27)</f>
        <v>5</v>
      </c>
      <c r="L27" s="229">
        <f>SUM('22dsec17'!L27+'22dsec18'!L27+'22dsec19'!L27+'22dsec20'!L27)</f>
        <v>11</v>
      </c>
      <c r="M27" s="228">
        <f>SUM('22dsec17'!M27+'22dsec18'!M27+'22dsec19'!M27+'22dsec20'!M27)</f>
        <v>262</v>
      </c>
      <c r="N27" s="229">
        <f>SUM('22dsec17'!N27+'22dsec18'!N27+'22dsec19'!N27+'22dsec20'!N27)</f>
        <v>745</v>
      </c>
      <c r="O27" s="228">
        <f>SUM('22dsec17'!O27+'22dsec18'!O27+'22dsec19'!O27+'22dsec20'!O27)</f>
        <v>118</v>
      </c>
      <c r="P27" s="229">
        <f>SUM('22dsec17'!P27+'22dsec18'!P27+'22dsec19'!P27+'22dsec20'!P27)</f>
        <v>223</v>
      </c>
      <c r="Q27" s="228">
        <f>SUM('22dsec17'!Q27+'22dsec18'!Q27+'22dsec19'!Q27+'22dsec20'!Q27)</f>
        <v>26</v>
      </c>
      <c r="R27" s="229">
        <f>SUM('22dsec17'!R27+'22dsec18'!R27+'22dsec19'!R27+'22dsec20'!R27)</f>
        <v>38</v>
      </c>
      <c r="S27" s="228">
        <f>SUM('22dsec17'!S27+'22dsec18'!S27+'22dsec19'!S27+'22dsec20'!S27)</f>
        <v>4</v>
      </c>
      <c r="T27" s="229">
        <f>SUM('22dsec17'!T27+'22dsec18'!T27+'22dsec19'!T27+'22dsec20'!T27)</f>
        <v>6</v>
      </c>
      <c r="U27" s="228">
        <f>SUM('22dsec17'!U27+'22dsec18'!U27+'22dsec19'!U27+'22dsec20'!U27)</f>
        <v>2</v>
      </c>
      <c r="V27" s="230">
        <f>SUM('22dsec17'!V27+'22dsec18'!V27+'22dsec19'!V27+'22dsec20'!V27)</f>
        <v>2</v>
      </c>
      <c r="W27" s="229">
        <f t="shared" si="2"/>
        <v>417</v>
      </c>
      <c r="X27" s="229">
        <f t="shared" si="2"/>
        <v>1025</v>
      </c>
      <c r="Y27" s="229">
        <f>SUM(W27:X27)</f>
        <v>1442</v>
      </c>
    </row>
    <row r="28" spans="1:25" s="219" customFormat="1" ht="10.8">
      <c r="A28" s="225"/>
      <c r="B28" s="225" t="s">
        <v>434</v>
      </c>
      <c r="C28" s="228">
        <f>SUM('22dsec17'!C28+'22dsec18'!C28+'22dsec19'!C28+'22dsec20'!C28)</f>
        <v>0</v>
      </c>
      <c r="D28" s="229">
        <f>SUM('22dsec17'!D28+'22dsec18'!D28+'22dsec19'!D28+'22dsec20'!D28)</f>
        <v>0</v>
      </c>
      <c r="E28" s="228">
        <f>SUM('22dsec17'!E28+'22dsec18'!E28+'22dsec19'!E28+'22dsec20'!E28)</f>
        <v>0</v>
      </c>
      <c r="F28" s="229">
        <f>SUM('22dsec17'!F28+'22dsec18'!F28+'22dsec19'!F28+'22dsec20'!F28)</f>
        <v>0</v>
      </c>
      <c r="G28" s="228">
        <f>SUM('22dsec17'!G28+'22dsec18'!G28+'22dsec19'!G28+'22dsec20'!G28)</f>
        <v>0</v>
      </c>
      <c r="H28" s="229">
        <f>SUM('22dsec17'!H28+'22dsec18'!H28+'22dsec19'!H28+'22dsec20'!H28)</f>
        <v>0</v>
      </c>
      <c r="I28" s="228">
        <f>SUM('22dsec17'!I28+'22dsec18'!I28+'22dsec19'!I28+'22dsec20'!I28)</f>
        <v>0</v>
      </c>
      <c r="J28" s="229">
        <f>SUM('22dsec17'!J28+'22dsec18'!J28+'22dsec19'!J28+'22dsec20'!J28)</f>
        <v>0</v>
      </c>
      <c r="K28" s="228">
        <f>SUM('22dsec17'!K28+'22dsec18'!K28+'22dsec19'!K28+'22dsec20'!K28)</f>
        <v>40</v>
      </c>
      <c r="L28" s="229">
        <f>SUM('22dsec17'!L28+'22dsec18'!L28+'22dsec19'!L28+'22dsec20'!L28)</f>
        <v>36</v>
      </c>
      <c r="M28" s="228">
        <f>SUM('22dsec17'!M28+'22dsec18'!M28+'22dsec19'!M28+'22dsec20'!M28)</f>
        <v>6848</v>
      </c>
      <c r="N28" s="229">
        <f>SUM('22dsec17'!N28+'22dsec18'!N28+'22dsec19'!N28+'22dsec20'!N28)</f>
        <v>5875</v>
      </c>
      <c r="O28" s="228">
        <f>SUM('22dsec17'!O28+'22dsec18'!O28+'22dsec19'!O28+'22dsec20'!O28)</f>
        <v>2684</v>
      </c>
      <c r="P28" s="229">
        <f>SUM('22dsec17'!P28+'22dsec18'!P28+'22dsec19'!P28+'22dsec20'!P28)</f>
        <v>1814</v>
      </c>
      <c r="Q28" s="228">
        <f>SUM('22dsec17'!Q28+'22dsec18'!Q28+'22dsec19'!Q28+'22dsec20'!Q28)</f>
        <v>637</v>
      </c>
      <c r="R28" s="229">
        <f>SUM('22dsec17'!R28+'22dsec18'!R28+'22dsec19'!R28+'22dsec20'!R28)</f>
        <v>410</v>
      </c>
      <c r="S28" s="228">
        <f>SUM('22dsec17'!S28+'22dsec18'!S28+'22dsec19'!S28+'22dsec20'!S28)</f>
        <v>107</v>
      </c>
      <c r="T28" s="229">
        <f>SUM('22dsec17'!T28+'22dsec18'!T28+'22dsec19'!T28+'22dsec20'!T28)</f>
        <v>80</v>
      </c>
      <c r="U28" s="228">
        <f>SUM('22dsec17'!U28+'22dsec18'!U28+'22dsec19'!U28+'22dsec20'!U28)</f>
        <v>14</v>
      </c>
      <c r="V28" s="230">
        <f>SUM('22dsec17'!V28+'22dsec18'!V28+'22dsec19'!V28+'22dsec20'!V28)</f>
        <v>25</v>
      </c>
      <c r="W28" s="229">
        <f t="shared" si="2"/>
        <v>10330</v>
      </c>
      <c r="X28" s="229">
        <f t="shared" si="2"/>
        <v>8240</v>
      </c>
      <c r="Y28" s="229">
        <f>SUM(W28:X28)</f>
        <v>18570</v>
      </c>
    </row>
    <row r="29" spans="1:25" s="219" customFormat="1" ht="10.8">
      <c r="A29" s="225"/>
      <c r="B29" s="225" t="s">
        <v>435</v>
      </c>
      <c r="C29" s="228">
        <f>SUM('22dsec17'!C29+'22dsec18'!C29+'22dsec19'!C29+'22dsec20'!C29)</f>
        <v>0</v>
      </c>
      <c r="D29" s="229">
        <f>SUM('22dsec17'!D29+'22dsec18'!D29+'22dsec19'!D29+'22dsec20'!D29)</f>
        <v>0</v>
      </c>
      <c r="E29" s="228">
        <f>SUM('22dsec17'!E29+'22dsec18'!E29+'22dsec19'!E29+'22dsec20'!E29)</f>
        <v>0</v>
      </c>
      <c r="F29" s="229">
        <f>SUM('22dsec17'!F29+'22dsec18'!F29+'22dsec19'!F29+'22dsec20'!F29)</f>
        <v>0</v>
      </c>
      <c r="G29" s="228">
        <f>SUM('22dsec17'!G29+'22dsec18'!G29+'22dsec19'!G29+'22dsec20'!G29)</f>
        <v>0</v>
      </c>
      <c r="H29" s="229">
        <f>SUM('22dsec17'!H29+'22dsec18'!H29+'22dsec19'!H29+'22dsec20'!H29)</f>
        <v>0</v>
      </c>
      <c r="I29" s="228">
        <f>SUM('22dsec17'!I29+'22dsec18'!I29+'22dsec19'!I29+'22dsec20'!I29)</f>
        <v>0</v>
      </c>
      <c r="J29" s="229">
        <f>SUM('22dsec17'!J29+'22dsec18'!J29+'22dsec19'!J29+'22dsec20'!J29)</f>
        <v>0</v>
      </c>
      <c r="K29" s="228">
        <f>SUM('22dsec17'!K29+'22dsec18'!K29+'22dsec19'!K29+'22dsec20'!K29)</f>
        <v>4</v>
      </c>
      <c r="L29" s="229">
        <f>SUM('22dsec17'!L29+'22dsec18'!L29+'22dsec19'!L29+'22dsec20'!L29)</f>
        <v>4</v>
      </c>
      <c r="M29" s="228">
        <f>SUM('22dsec17'!M29+'22dsec18'!M29+'22dsec19'!M29+'22dsec20'!M29)</f>
        <v>3011</v>
      </c>
      <c r="N29" s="229">
        <f>SUM('22dsec17'!N29+'22dsec18'!N29+'22dsec19'!N29+'22dsec20'!N29)</f>
        <v>2550</v>
      </c>
      <c r="O29" s="228">
        <f>SUM('22dsec17'!O29+'22dsec18'!O29+'22dsec19'!O29+'22dsec20'!O29)</f>
        <v>2594</v>
      </c>
      <c r="P29" s="229">
        <f>SUM('22dsec17'!P29+'22dsec18'!P29+'22dsec19'!P29+'22dsec20'!P29)</f>
        <v>2048</v>
      </c>
      <c r="Q29" s="228">
        <f>SUM('22dsec17'!Q29+'22dsec18'!Q29+'22dsec19'!Q29+'22dsec20'!Q29)</f>
        <v>646</v>
      </c>
      <c r="R29" s="229">
        <f>SUM('22dsec17'!R29+'22dsec18'!R29+'22dsec19'!R29+'22dsec20'!R29)</f>
        <v>410</v>
      </c>
      <c r="S29" s="228">
        <f>SUM('22dsec17'!S29+'22dsec18'!S29+'22dsec19'!S29+'22dsec20'!S29)</f>
        <v>131</v>
      </c>
      <c r="T29" s="229">
        <f>SUM('22dsec17'!T29+'22dsec18'!T29+'22dsec19'!T29+'22dsec20'!T29)</f>
        <v>82</v>
      </c>
      <c r="U29" s="228">
        <f>SUM('22dsec17'!U29+'22dsec18'!U29+'22dsec19'!U29+'22dsec20'!U29)</f>
        <v>30</v>
      </c>
      <c r="V29" s="230">
        <f>SUM('22dsec17'!V29+'22dsec18'!V29+'22dsec19'!V29+'22dsec20'!V29)</f>
        <v>23</v>
      </c>
      <c r="W29" s="229">
        <f t="shared" si="2"/>
        <v>6416</v>
      </c>
      <c r="X29" s="229">
        <f t="shared" si="2"/>
        <v>5117</v>
      </c>
      <c r="Y29" s="229">
        <f>SUM(W29:X29)</f>
        <v>11533</v>
      </c>
    </row>
    <row r="30" spans="1:25" s="219" customFormat="1" ht="10.8">
      <c r="A30" s="225"/>
      <c r="B30" s="225"/>
      <c r="C30" s="228"/>
      <c r="D30" s="229"/>
      <c r="E30" s="228"/>
      <c r="F30" s="229"/>
      <c r="G30" s="228"/>
      <c r="H30" s="229"/>
      <c r="I30" s="228"/>
      <c r="J30" s="229"/>
      <c r="K30" s="228"/>
      <c r="L30" s="229"/>
      <c r="M30" s="228"/>
      <c r="N30" s="229"/>
      <c r="O30" s="228"/>
      <c r="P30" s="229"/>
      <c r="Q30" s="228"/>
      <c r="R30" s="229"/>
      <c r="S30" s="228"/>
      <c r="T30" s="229"/>
      <c r="U30" s="228"/>
      <c r="V30" s="230"/>
      <c r="W30" s="229"/>
      <c r="X30" s="229"/>
      <c r="Y30" s="229"/>
    </row>
    <row r="31" spans="1:25" s="219" customFormat="1" ht="13.2">
      <c r="A31" s="227"/>
      <c r="B31" s="223" t="s">
        <v>354</v>
      </c>
      <c r="C31" s="228"/>
      <c r="D31" s="229"/>
      <c r="E31" s="228"/>
      <c r="F31" s="229"/>
      <c r="G31" s="228"/>
      <c r="H31" s="229"/>
      <c r="I31" s="228"/>
      <c r="J31" s="229"/>
      <c r="K31" s="228"/>
      <c r="L31" s="229"/>
      <c r="M31" s="228"/>
      <c r="N31" s="229"/>
      <c r="O31" s="228"/>
      <c r="P31" s="229"/>
      <c r="Q31" s="228"/>
      <c r="R31" s="229"/>
      <c r="S31" s="228"/>
      <c r="T31" s="229"/>
      <c r="U31" s="228"/>
      <c r="V31" s="230"/>
      <c r="W31" s="229"/>
      <c r="X31" s="229"/>
      <c r="Y31" s="229"/>
    </row>
    <row r="32" spans="1:25" s="219" customFormat="1" ht="10.8">
      <c r="A32" s="225"/>
      <c r="B32" s="40" t="s">
        <v>547</v>
      </c>
      <c r="C32" s="228">
        <f>SUM('22dsec17'!C32+'22dsec18'!C32+'22dsec19'!C32+'22dsec20'!C32)</f>
        <v>0</v>
      </c>
      <c r="D32" s="229">
        <f>SUM('22dsec17'!D32+'22dsec18'!D32+'22dsec19'!D32+'22dsec20'!D32)</f>
        <v>0</v>
      </c>
      <c r="E32" s="228">
        <f>SUM('22dsec17'!E32+'22dsec18'!E32+'22dsec19'!E32+'22dsec20'!E32)</f>
        <v>0</v>
      </c>
      <c r="F32" s="229">
        <f>SUM('22dsec17'!F32+'22dsec18'!F32+'22dsec19'!F32+'22dsec20'!F32)</f>
        <v>0</v>
      </c>
      <c r="G32" s="228">
        <f>SUM('22dsec17'!G32+'22dsec18'!G32+'22dsec19'!G32+'22dsec20'!G32)</f>
        <v>0</v>
      </c>
      <c r="H32" s="229">
        <f>SUM('22dsec17'!H32+'22dsec18'!H32+'22dsec19'!H32+'22dsec20'!H32)</f>
        <v>0</v>
      </c>
      <c r="I32" s="228">
        <f>SUM('22dsec17'!I32+'22dsec18'!I32+'22dsec19'!I32+'22dsec20'!I32)</f>
        <v>0</v>
      </c>
      <c r="J32" s="229">
        <f>SUM('22dsec17'!J32+'22dsec18'!J32+'22dsec19'!J32+'22dsec20'!J32)</f>
        <v>0</v>
      </c>
      <c r="K32" s="228">
        <f>SUM('22dsec17'!K32+'22dsec18'!K32+'22dsec19'!K32+'22dsec20'!K32)</f>
        <v>0</v>
      </c>
      <c r="L32" s="229">
        <f>SUM('22dsec17'!L32+'22dsec18'!L32+'22dsec19'!L32+'22dsec20'!L32)</f>
        <v>0</v>
      </c>
      <c r="M32" s="228">
        <f>SUM('22dsec17'!M32+'22dsec18'!M32+'22dsec19'!M32+'22dsec20'!M32)</f>
        <v>0</v>
      </c>
      <c r="N32" s="229">
        <f>SUM('22dsec17'!N32+'22dsec18'!N32+'22dsec19'!N32+'22dsec20'!N32)</f>
        <v>1</v>
      </c>
      <c r="O32" s="228">
        <f>SUM('22dsec17'!O32+'22dsec18'!O32+'22dsec19'!O32+'22dsec20'!O32)</f>
        <v>60</v>
      </c>
      <c r="P32" s="229">
        <f>SUM('22dsec17'!P32+'22dsec18'!P32+'22dsec19'!P32+'22dsec20'!P32)</f>
        <v>25</v>
      </c>
      <c r="Q32" s="228">
        <f>SUM('22dsec17'!Q32+'22dsec18'!Q32+'22dsec19'!Q32+'22dsec20'!Q32)</f>
        <v>22</v>
      </c>
      <c r="R32" s="229">
        <f>SUM('22dsec17'!R32+'22dsec18'!R32+'22dsec19'!R32+'22dsec20'!R32)</f>
        <v>31</v>
      </c>
      <c r="S32" s="228">
        <f>SUM('22dsec17'!S32+'22dsec18'!S32+'22dsec19'!S32+'22dsec20'!S32)</f>
        <v>13</v>
      </c>
      <c r="T32" s="229">
        <f>SUM('22dsec17'!T32+'22dsec18'!T32+'22dsec19'!T32+'22dsec20'!T32)</f>
        <v>18</v>
      </c>
      <c r="U32" s="228">
        <f>SUM('22dsec17'!U32+'22dsec18'!U32+'22dsec19'!U32+'22dsec20'!U32)</f>
        <v>9</v>
      </c>
      <c r="V32" s="230">
        <f>SUM('22dsec17'!V32+'22dsec18'!V32+'22dsec19'!V32+'22dsec20'!V32)</f>
        <v>10</v>
      </c>
      <c r="W32" s="229">
        <f t="shared" ref="W32:X34" si="3">C32+E32+G32+I32+K32+M32+O32+Q32+S32+U32</f>
        <v>104</v>
      </c>
      <c r="X32" s="229">
        <f t="shared" si="3"/>
        <v>85</v>
      </c>
      <c r="Y32" s="229">
        <f>SUM(W32:X32)</f>
        <v>189</v>
      </c>
    </row>
    <row r="33" spans="1:25" s="219" customFormat="1" ht="10.8">
      <c r="A33" s="225"/>
      <c r="B33" s="40" t="s">
        <v>548</v>
      </c>
      <c r="C33" s="228">
        <f>SUM('22dsec17'!C33+'22dsec18'!C33+'22dsec19'!C33+'22dsec20'!C33)</f>
        <v>0</v>
      </c>
      <c r="D33" s="229">
        <f>SUM('22dsec17'!D33+'22dsec18'!D33+'22dsec19'!D33+'22dsec20'!D33)</f>
        <v>0</v>
      </c>
      <c r="E33" s="228">
        <f>SUM('22dsec17'!E33+'22dsec18'!E33+'22dsec19'!E33+'22dsec20'!E33)</f>
        <v>0</v>
      </c>
      <c r="F33" s="229">
        <f>SUM('22dsec17'!F33+'22dsec18'!F33+'22dsec19'!F33+'22dsec20'!F33)</f>
        <v>0</v>
      </c>
      <c r="G33" s="228">
        <f>SUM('22dsec17'!G33+'22dsec18'!G33+'22dsec19'!G33+'22dsec20'!G33)</f>
        <v>0</v>
      </c>
      <c r="H33" s="229">
        <f>SUM('22dsec17'!H33+'22dsec18'!H33+'22dsec19'!H33+'22dsec20'!H33)</f>
        <v>0</v>
      </c>
      <c r="I33" s="228">
        <f>SUM('22dsec17'!I33+'22dsec18'!I33+'22dsec19'!I33+'22dsec20'!I33)</f>
        <v>0</v>
      </c>
      <c r="J33" s="229">
        <f>SUM('22dsec17'!J33+'22dsec18'!J33+'22dsec19'!J33+'22dsec20'!J33)</f>
        <v>0</v>
      </c>
      <c r="K33" s="228">
        <f>SUM('22dsec17'!K33+'22dsec18'!K33+'22dsec19'!K33+'22dsec20'!K33)</f>
        <v>0</v>
      </c>
      <c r="L33" s="229">
        <f>SUM('22dsec17'!L33+'22dsec18'!L33+'22dsec19'!L33+'22dsec20'!L33)</f>
        <v>0</v>
      </c>
      <c r="M33" s="228">
        <f>SUM('22dsec17'!M33+'22dsec18'!M33+'22dsec19'!M33+'22dsec20'!M33)</f>
        <v>1</v>
      </c>
      <c r="N33" s="229">
        <f>SUM('22dsec17'!N33+'22dsec18'!N33+'22dsec19'!N33+'22dsec20'!N33)</f>
        <v>2</v>
      </c>
      <c r="O33" s="228">
        <f>SUM('22dsec17'!O33+'22dsec18'!O33+'22dsec19'!O33+'22dsec20'!O33)</f>
        <v>2122</v>
      </c>
      <c r="P33" s="229">
        <f>SUM('22dsec17'!P33+'22dsec18'!P33+'22dsec19'!P33+'22dsec20'!P33)</f>
        <v>1879</v>
      </c>
      <c r="Q33" s="228">
        <f>SUM('22dsec17'!Q33+'22dsec18'!Q33+'22dsec19'!Q33+'22dsec20'!Q33)</f>
        <v>2044</v>
      </c>
      <c r="R33" s="229">
        <f>SUM('22dsec17'!R33+'22dsec18'!R33+'22dsec19'!R33+'22dsec20'!R33)</f>
        <v>1774</v>
      </c>
      <c r="S33" s="228">
        <f>SUM('22dsec17'!S33+'22dsec18'!S33+'22dsec19'!S33+'22dsec20'!S33)</f>
        <v>551</v>
      </c>
      <c r="T33" s="229">
        <f>SUM('22dsec17'!T33+'22dsec18'!T33+'22dsec19'!T33+'22dsec20'!T33)</f>
        <v>435</v>
      </c>
      <c r="U33" s="228">
        <f>SUM('22dsec17'!U33+'22dsec18'!U33+'22dsec19'!U33+'22dsec20'!U33)</f>
        <v>158</v>
      </c>
      <c r="V33" s="230">
        <f>SUM('22dsec17'!V33+'22dsec18'!V33+'22dsec19'!V33+'22dsec20'!V33)</f>
        <v>136</v>
      </c>
      <c r="W33" s="229">
        <f t="shared" si="3"/>
        <v>4876</v>
      </c>
      <c r="X33" s="229">
        <f t="shared" si="3"/>
        <v>4226</v>
      </c>
      <c r="Y33" s="229">
        <f>SUM(W33:X33)</f>
        <v>9102</v>
      </c>
    </row>
    <row r="34" spans="1:25" s="219" customFormat="1" ht="10.8">
      <c r="A34" s="225"/>
      <c r="B34" s="225" t="s">
        <v>437</v>
      </c>
      <c r="C34" s="228">
        <f>SUM('22dsec17'!C34+'22dsec18'!C34+'22dsec19'!C34+'22dsec20'!C34)</f>
        <v>0</v>
      </c>
      <c r="D34" s="229">
        <f>SUM('22dsec17'!D34+'22dsec18'!D34+'22dsec19'!D34+'22dsec20'!D34)</f>
        <v>0</v>
      </c>
      <c r="E34" s="228">
        <f>SUM('22dsec17'!E34+'22dsec18'!E34+'22dsec19'!E34+'22dsec20'!E34)</f>
        <v>0</v>
      </c>
      <c r="F34" s="229">
        <f>SUM('22dsec17'!F34+'22dsec18'!F34+'22dsec19'!F34+'22dsec20'!F34)</f>
        <v>0</v>
      </c>
      <c r="G34" s="228">
        <f>SUM('22dsec17'!G34+'22dsec18'!G34+'22dsec19'!G34+'22dsec20'!G34)</f>
        <v>0</v>
      </c>
      <c r="H34" s="229">
        <f>SUM('22dsec17'!H34+'22dsec18'!H34+'22dsec19'!H34+'22dsec20'!H34)</f>
        <v>0</v>
      </c>
      <c r="I34" s="228">
        <f>SUM('22dsec17'!I34+'22dsec18'!I34+'22dsec19'!I34+'22dsec20'!I34)</f>
        <v>0</v>
      </c>
      <c r="J34" s="229">
        <f>SUM('22dsec17'!J34+'22dsec18'!J34+'22dsec19'!J34+'22dsec20'!J34)</f>
        <v>0</v>
      </c>
      <c r="K34" s="228">
        <f>SUM('22dsec17'!K34+'22dsec18'!K34+'22dsec19'!K34+'22dsec20'!K34)</f>
        <v>0</v>
      </c>
      <c r="L34" s="229">
        <f>SUM('22dsec17'!L34+'22dsec18'!L34+'22dsec19'!L34+'22dsec20'!L34)</f>
        <v>0</v>
      </c>
      <c r="M34" s="228">
        <f>SUM('22dsec17'!M34+'22dsec18'!M34+'22dsec19'!M34+'22dsec20'!M34)</f>
        <v>1</v>
      </c>
      <c r="N34" s="229">
        <f>SUM('22dsec17'!N34+'22dsec18'!N34+'22dsec19'!N34+'22dsec20'!N34)</f>
        <v>1</v>
      </c>
      <c r="O34" s="228">
        <f>SUM('22dsec17'!O34+'22dsec18'!O34+'22dsec19'!O34+'22dsec20'!O34)</f>
        <v>31</v>
      </c>
      <c r="P34" s="229">
        <f>SUM('22dsec17'!P34+'22dsec18'!P34+'22dsec19'!P34+'22dsec20'!P34)</f>
        <v>92</v>
      </c>
      <c r="Q34" s="228">
        <f>SUM('22dsec17'!Q34+'22dsec18'!Q34+'22dsec19'!Q34+'22dsec20'!Q34)</f>
        <v>53</v>
      </c>
      <c r="R34" s="229">
        <f>SUM('22dsec17'!R34+'22dsec18'!R34+'22dsec19'!R34+'22dsec20'!R34)</f>
        <v>96</v>
      </c>
      <c r="S34" s="228">
        <f>SUM('22dsec17'!S34+'22dsec18'!S34+'22dsec19'!S34+'22dsec20'!S34)</f>
        <v>21</v>
      </c>
      <c r="T34" s="229">
        <f>SUM('22dsec17'!T34+'22dsec18'!T34+'22dsec19'!T34+'22dsec20'!T34)</f>
        <v>11</v>
      </c>
      <c r="U34" s="228">
        <f>SUM('22dsec17'!U34+'22dsec18'!U34+'22dsec19'!U34+'22dsec20'!U34)</f>
        <v>4</v>
      </c>
      <c r="V34" s="230">
        <f>SUM('22dsec17'!V34+'22dsec18'!V34+'22dsec19'!V34+'22dsec20'!V34)</f>
        <v>7</v>
      </c>
      <c r="W34" s="229">
        <f t="shared" si="3"/>
        <v>110</v>
      </c>
      <c r="X34" s="229">
        <f t="shared" si="3"/>
        <v>207</v>
      </c>
      <c r="Y34" s="229">
        <f>SUM(W34:X34)</f>
        <v>317</v>
      </c>
    </row>
    <row r="35" spans="1:25" s="219" customFormat="1" ht="10.8">
      <c r="A35" s="225"/>
      <c r="B35" s="225"/>
      <c r="C35" s="228"/>
      <c r="D35" s="229"/>
      <c r="E35" s="228"/>
      <c r="F35" s="229"/>
      <c r="G35" s="228"/>
      <c r="H35" s="229"/>
      <c r="I35" s="228"/>
      <c r="J35" s="229"/>
      <c r="K35" s="228"/>
      <c r="L35" s="229"/>
      <c r="M35" s="228"/>
      <c r="N35" s="229"/>
      <c r="O35" s="228"/>
      <c r="P35" s="229"/>
      <c r="Q35" s="228"/>
      <c r="R35" s="229"/>
      <c r="S35" s="228"/>
      <c r="T35" s="229"/>
      <c r="U35" s="228"/>
      <c r="V35" s="230"/>
      <c r="W35" s="229"/>
      <c r="X35" s="229"/>
      <c r="Y35" s="229"/>
    </row>
    <row r="36" spans="1:25" s="219" customFormat="1" ht="10.8">
      <c r="A36" s="225"/>
      <c r="B36" s="223" t="s">
        <v>413</v>
      </c>
      <c r="C36" s="228"/>
      <c r="D36" s="229"/>
      <c r="E36" s="228"/>
      <c r="F36" s="229"/>
      <c r="G36" s="228"/>
      <c r="H36" s="229"/>
      <c r="I36" s="228"/>
      <c r="J36" s="229"/>
      <c r="K36" s="228"/>
      <c r="L36" s="229"/>
      <c r="M36" s="228"/>
      <c r="N36" s="229"/>
      <c r="O36" s="228"/>
      <c r="P36" s="229"/>
      <c r="Q36" s="228"/>
      <c r="R36" s="229"/>
      <c r="S36" s="228"/>
      <c r="T36" s="229"/>
      <c r="U36" s="228"/>
      <c r="V36" s="230"/>
      <c r="W36" s="229"/>
      <c r="X36" s="229"/>
      <c r="Y36" s="229"/>
    </row>
    <row r="37" spans="1:25" s="219" customFormat="1" ht="10.8">
      <c r="A37" s="225"/>
      <c r="B37" s="225" t="s">
        <v>438</v>
      </c>
      <c r="C37" s="228">
        <f>SUM('22dsec17'!C37+'22dsec18'!C37+'22dsec19'!C37+'22dsec20'!C37)</f>
        <v>0</v>
      </c>
      <c r="D37" s="229">
        <f>SUM('22dsec17'!D37+'22dsec18'!D37+'22dsec19'!D37+'22dsec20'!D37)</f>
        <v>0</v>
      </c>
      <c r="E37" s="228">
        <f>SUM('22dsec17'!E37+'22dsec18'!E37+'22dsec19'!E37+'22dsec20'!E37)</f>
        <v>0</v>
      </c>
      <c r="F37" s="229">
        <f>SUM('22dsec17'!F37+'22dsec18'!F37+'22dsec19'!F37+'22dsec20'!F37)</f>
        <v>0</v>
      </c>
      <c r="G37" s="228">
        <f>SUM('22dsec17'!G37+'22dsec18'!G37+'22dsec19'!G37+'22dsec20'!G37)</f>
        <v>0</v>
      </c>
      <c r="H37" s="229">
        <f>SUM('22dsec17'!H37+'22dsec18'!H37+'22dsec19'!H37+'22dsec20'!H37)</f>
        <v>0</v>
      </c>
      <c r="I37" s="228">
        <f>SUM('22dsec17'!I37+'22dsec18'!I37+'22dsec19'!I37+'22dsec20'!I37)</f>
        <v>0</v>
      </c>
      <c r="J37" s="229">
        <f>SUM('22dsec17'!J37+'22dsec18'!J37+'22dsec19'!J37+'22dsec20'!J37)</f>
        <v>0</v>
      </c>
      <c r="K37" s="228">
        <f>SUM('22dsec17'!K37+'22dsec18'!K37+'22dsec19'!K37+'22dsec20'!K37)</f>
        <v>0</v>
      </c>
      <c r="L37" s="229">
        <f>SUM('22dsec17'!L37+'22dsec18'!L37+'22dsec19'!L37+'22dsec20'!L37)</f>
        <v>0</v>
      </c>
      <c r="M37" s="228">
        <f>SUM('22dsec17'!M37+'22dsec18'!M37+'22dsec19'!M37+'22dsec20'!M37)</f>
        <v>0</v>
      </c>
      <c r="N37" s="229">
        <f>SUM('22dsec17'!N37+'22dsec18'!N37+'22dsec19'!N37+'22dsec20'!N37)</f>
        <v>0</v>
      </c>
      <c r="O37" s="228">
        <f>SUM('22dsec17'!O37+'22dsec18'!O37+'22dsec19'!O37+'22dsec20'!O37)</f>
        <v>0</v>
      </c>
      <c r="P37" s="229">
        <f>SUM('22dsec17'!P37+'22dsec18'!P37+'22dsec19'!P37+'22dsec20'!P37)</f>
        <v>2</v>
      </c>
      <c r="Q37" s="228">
        <f>SUM('22dsec17'!Q37+'22dsec18'!Q37+'22dsec19'!Q37+'22dsec20'!Q37)</f>
        <v>0</v>
      </c>
      <c r="R37" s="229">
        <f>SUM('22dsec17'!R37+'22dsec18'!R37+'22dsec19'!R37+'22dsec20'!R37)</f>
        <v>2</v>
      </c>
      <c r="S37" s="228">
        <f>SUM('22dsec17'!S37+'22dsec18'!S37+'22dsec19'!S37+'22dsec20'!S37)</f>
        <v>0</v>
      </c>
      <c r="T37" s="229">
        <f>SUM('22dsec17'!T37+'22dsec18'!T37+'22dsec19'!T37+'22dsec20'!T37)</f>
        <v>2</v>
      </c>
      <c r="U37" s="228">
        <f>SUM('22dsec17'!U37+'22dsec18'!U37+'22dsec19'!U37+'22dsec20'!U37)</f>
        <v>1</v>
      </c>
      <c r="V37" s="230">
        <f>SUM('22dsec17'!V37+'22dsec18'!V37+'22dsec19'!V37+'22dsec20'!V37)</f>
        <v>2</v>
      </c>
      <c r="W37" s="229">
        <f>C37+E37+G37+I37+K37+M37+O37+Q37+S37+U37</f>
        <v>1</v>
      </c>
      <c r="X37" s="229">
        <f>D37+F37+H37+J37+L37+N37+P37+R37+T37+V37</f>
        <v>8</v>
      </c>
      <c r="Y37" s="229">
        <f>W37+X37</f>
        <v>9</v>
      </c>
    </row>
    <row r="38" spans="1:25" s="219" customFormat="1" ht="10.8">
      <c r="A38" s="225"/>
      <c r="B38" s="225" t="s">
        <v>439</v>
      </c>
      <c r="C38" s="228">
        <f>SUM('22dsec17'!C38+'22dsec18'!C38+'22dsec19'!C38+'22dsec20'!C38)</f>
        <v>0</v>
      </c>
      <c r="D38" s="229">
        <f>SUM('22dsec17'!D38+'22dsec18'!D38+'22dsec19'!D38+'22dsec20'!D38)</f>
        <v>0</v>
      </c>
      <c r="E38" s="228">
        <f>SUM('22dsec17'!E38+'22dsec18'!E38+'22dsec19'!E38+'22dsec20'!E38)</f>
        <v>0</v>
      </c>
      <c r="F38" s="229">
        <f>SUM('22dsec17'!F38+'22dsec18'!F38+'22dsec19'!F38+'22dsec20'!F38)</f>
        <v>0</v>
      </c>
      <c r="G38" s="228">
        <f>SUM('22dsec17'!G38+'22dsec18'!G38+'22dsec19'!G38+'22dsec20'!G38)</f>
        <v>0</v>
      </c>
      <c r="H38" s="229">
        <f>SUM('22dsec17'!H38+'22dsec18'!H38+'22dsec19'!H38+'22dsec20'!H38)</f>
        <v>0</v>
      </c>
      <c r="I38" s="228">
        <f>SUM('22dsec17'!I38+'22dsec18'!I38+'22dsec19'!I38+'22dsec20'!I38)</f>
        <v>0</v>
      </c>
      <c r="J38" s="229">
        <f>SUM('22dsec17'!J38+'22dsec18'!J38+'22dsec19'!J38+'22dsec20'!J38)</f>
        <v>0</v>
      </c>
      <c r="K38" s="228">
        <f>SUM('22dsec17'!K38+'22dsec18'!K38+'22dsec19'!K38+'22dsec20'!K38)</f>
        <v>0</v>
      </c>
      <c r="L38" s="229">
        <f>SUM('22dsec17'!L38+'22dsec18'!L38+'22dsec19'!L38+'22dsec20'!L38)</f>
        <v>0</v>
      </c>
      <c r="M38" s="228">
        <f>SUM('22dsec17'!M38+'22dsec18'!M38+'22dsec19'!M38+'22dsec20'!M38)</f>
        <v>0</v>
      </c>
      <c r="N38" s="229">
        <f>SUM('22dsec17'!N38+'22dsec18'!N38+'22dsec19'!N38+'22dsec20'!N38)</f>
        <v>0</v>
      </c>
      <c r="O38" s="228">
        <f>SUM('22dsec17'!O38+'22dsec18'!O38+'22dsec19'!O38+'22dsec20'!O38)</f>
        <v>329</v>
      </c>
      <c r="P38" s="229">
        <f>SUM('22dsec17'!P38+'22dsec18'!P38+'22dsec19'!P38+'22dsec20'!P38)</f>
        <v>125</v>
      </c>
      <c r="Q38" s="228">
        <f>SUM('22dsec17'!Q38+'22dsec18'!Q38+'22dsec19'!Q38+'22dsec20'!Q38)</f>
        <v>277</v>
      </c>
      <c r="R38" s="229">
        <f>SUM('22dsec17'!R38+'22dsec18'!R38+'22dsec19'!R38+'22dsec20'!R38)</f>
        <v>140</v>
      </c>
      <c r="S38" s="228">
        <f>SUM('22dsec17'!S38+'22dsec18'!S38+'22dsec19'!S38+'22dsec20'!S38)</f>
        <v>132</v>
      </c>
      <c r="T38" s="229">
        <f>SUM('22dsec17'!T38+'22dsec18'!T38+'22dsec19'!T38+'22dsec20'!T38)</f>
        <v>97</v>
      </c>
      <c r="U38" s="228">
        <f>SUM('22dsec17'!U38+'22dsec18'!U38+'22dsec19'!U38+'22dsec20'!U38)</f>
        <v>97</v>
      </c>
      <c r="V38" s="230">
        <f>SUM('22dsec17'!V38+'22dsec18'!V38+'22dsec19'!V38+'22dsec20'!V38)</f>
        <v>108</v>
      </c>
      <c r="W38" s="229">
        <f>C38+E38+G38+I38+K38+M38+O38+Q38+S38+U38</f>
        <v>835</v>
      </c>
      <c r="X38" s="229">
        <f>D38+F38+H38+J38+L38+N38+P38+R38+T38+V38</f>
        <v>470</v>
      </c>
      <c r="Y38" s="229">
        <f>W38+X38</f>
        <v>1305</v>
      </c>
    </row>
    <row r="39" spans="1:25" s="219" customFormat="1" ht="10.8">
      <c r="A39" s="225"/>
      <c r="B39" s="225"/>
      <c r="C39" s="224"/>
      <c r="D39" s="225"/>
      <c r="E39" s="224"/>
      <c r="F39" s="225"/>
      <c r="G39" s="224"/>
      <c r="H39" s="225"/>
      <c r="I39" s="224"/>
      <c r="J39" s="225"/>
      <c r="K39" s="224"/>
      <c r="L39" s="225"/>
      <c r="M39" s="224"/>
      <c r="N39" s="225"/>
      <c r="O39" s="224"/>
      <c r="P39" s="225"/>
      <c r="Q39" s="224"/>
      <c r="R39" s="225"/>
      <c r="S39" s="224"/>
      <c r="T39" s="225"/>
      <c r="U39" s="224"/>
      <c r="V39" s="231"/>
      <c r="W39" s="225"/>
      <c r="X39" s="225"/>
      <c r="Y39" s="225"/>
    </row>
    <row r="40" spans="1:25" s="219" customFormat="1" ht="12">
      <c r="A40" s="222" t="s">
        <v>440</v>
      </c>
      <c r="B40" s="225"/>
      <c r="C40" s="228"/>
      <c r="D40" s="229"/>
      <c r="E40" s="228"/>
      <c r="F40" s="229"/>
      <c r="G40" s="228"/>
      <c r="H40" s="229"/>
      <c r="I40" s="228"/>
      <c r="J40" s="229"/>
      <c r="K40" s="228"/>
      <c r="L40" s="229"/>
      <c r="M40" s="228"/>
      <c r="N40" s="229"/>
      <c r="O40" s="228"/>
      <c r="P40" s="229"/>
      <c r="Q40" s="228"/>
      <c r="R40" s="229"/>
      <c r="S40" s="228"/>
      <c r="T40" s="229"/>
      <c r="U40" s="228"/>
      <c r="V40" s="230"/>
      <c r="W40" s="229"/>
      <c r="X40" s="229"/>
      <c r="Y40" s="229"/>
    </row>
    <row r="41" spans="1:25" s="219" customFormat="1" ht="12">
      <c r="A41" s="222"/>
      <c r="B41" s="225" t="s">
        <v>441</v>
      </c>
      <c r="C41" s="228">
        <f>SUM('22dsec17'!C41+'22dsec18'!C41+'22dsec19'!C41+'22dsec20'!C41)</f>
        <v>0</v>
      </c>
      <c r="D41" s="229">
        <f>SUM('22dsec17'!D41+'22dsec18'!D41+'22dsec19'!D41+'22dsec20'!D41)</f>
        <v>0</v>
      </c>
      <c r="E41" s="228">
        <f>SUM('22dsec17'!E41+'22dsec18'!E41+'22dsec19'!E41+'22dsec20'!E41)</f>
        <v>0</v>
      </c>
      <c r="F41" s="229">
        <f>SUM('22dsec17'!F41+'22dsec18'!F41+'22dsec19'!F41+'22dsec20'!F41)</f>
        <v>0</v>
      </c>
      <c r="G41" s="228">
        <f>SUM('22dsec17'!G41+'22dsec18'!G41+'22dsec19'!G41+'22dsec20'!G41)</f>
        <v>0</v>
      </c>
      <c r="H41" s="229">
        <f>SUM('22dsec17'!H41+'22dsec18'!H41+'22dsec19'!H41+'22dsec20'!H41)</f>
        <v>0</v>
      </c>
      <c r="I41" s="228">
        <f>SUM('22dsec17'!I41+'22dsec18'!I41+'22dsec19'!I41+'22dsec20'!I41)</f>
        <v>9</v>
      </c>
      <c r="J41" s="229">
        <f>SUM('22dsec17'!J41+'22dsec18'!J41+'22dsec19'!J41+'22dsec20'!J41)</f>
        <v>22</v>
      </c>
      <c r="K41" s="228">
        <f>SUM('22dsec17'!K41+'22dsec18'!K41+'22dsec19'!K41+'22dsec20'!K41)</f>
        <v>24</v>
      </c>
      <c r="L41" s="229">
        <f>SUM('22dsec17'!L41+'22dsec18'!L41+'22dsec19'!L41+'22dsec20'!L41)</f>
        <v>27</v>
      </c>
      <c r="M41" s="228">
        <f>SUM('22dsec17'!M41+'22dsec18'!M41+'22dsec19'!M41+'22dsec20'!M41)</f>
        <v>7</v>
      </c>
      <c r="N41" s="229">
        <f>SUM('22dsec17'!N41+'22dsec18'!N41+'22dsec19'!N41+'22dsec20'!N41)</f>
        <v>7</v>
      </c>
      <c r="O41" s="228">
        <f>SUM('22dsec17'!O41+'22dsec18'!O41+'22dsec19'!O41+'22dsec20'!O41)</f>
        <v>0</v>
      </c>
      <c r="P41" s="229">
        <f>SUM('22dsec17'!P41+'22dsec18'!P41+'22dsec19'!P41+'22dsec20'!P41)</f>
        <v>0</v>
      </c>
      <c r="Q41" s="228">
        <f>SUM('22dsec17'!Q41+'22dsec18'!Q41+'22dsec19'!Q41+'22dsec20'!Q41)</f>
        <v>0</v>
      </c>
      <c r="R41" s="229">
        <f>SUM('22dsec17'!R41+'22dsec18'!R41+'22dsec19'!R41+'22dsec20'!R41)</f>
        <v>1</v>
      </c>
      <c r="S41" s="228">
        <f>SUM('22dsec17'!S41+'22dsec18'!S41+'22dsec19'!S41+'22dsec20'!S41)</f>
        <v>0</v>
      </c>
      <c r="T41" s="229">
        <f>SUM('22dsec17'!T41+'22dsec18'!T41+'22dsec19'!T41+'22dsec20'!T41)</f>
        <v>0</v>
      </c>
      <c r="U41" s="228">
        <f>SUM('22dsec17'!U41+'22dsec18'!U41+'22dsec19'!U41+'22dsec20'!U41)</f>
        <v>0</v>
      </c>
      <c r="V41" s="230">
        <f>SUM('22dsec17'!V41+'22dsec18'!V41+'22dsec19'!V41+'22dsec20'!V41)</f>
        <v>0</v>
      </c>
      <c r="W41" s="229">
        <f t="shared" ref="W41:X44" si="4">C41+E41+G41+I41+K41+M41+O41+Q41+S41+U41</f>
        <v>40</v>
      </c>
      <c r="X41" s="229">
        <f t="shared" si="4"/>
        <v>57</v>
      </c>
      <c r="Y41" s="229">
        <f>W41+X41</f>
        <v>97</v>
      </c>
    </row>
    <row r="42" spans="1:25" s="219" customFormat="1" ht="10.8">
      <c r="A42" s="225"/>
      <c r="B42" s="225" t="s">
        <v>435</v>
      </c>
      <c r="C42" s="228">
        <f>SUM('22dsec17'!C42+'22dsec18'!C42+'22dsec19'!C42+'22dsec20'!C42)</f>
        <v>0</v>
      </c>
      <c r="D42" s="229">
        <f>SUM('22dsec17'!D42+'22dsec18'!D42+'22dsec19'!D42+'22dsec20'!D42)</f>
        <v>0</v>
      </c>
      <c r="E42" s="228">
        <f>SUM('22dsec17'!E42+'22dsec18'!E42+'22dsec19'!E42+'22dsec20'!E42)</f>
        <v>0</v>
      </c>
      <c r="F42" s="229">
        <f>SUM('22dsec17'!F42+'22dsec18'!F42+'22dsec19'!F42+'22dsec20'!F42)</f>
        <v>0</v>
      </c>
      <c r="G42" s="228">
        <f>SUM('22dsec17'!G42+'22dsec18'!G42+'22dsec19'!G42+'22dsec20'!G42)</f>
        <v>0</v>
      </c>
      <c r="H42" s="229">
        <f>SUM('22dsec17'!H42+'22dsec18'!H42+'22dsec19'!H42+'22dsec20'!H42)</f>
        <v>0</v>
      </c>
      <c r="I42" s="228">
        <f>SUM('22dsec17'!I42+'22dsec18'!I42+'22dsec19'!I42+'22dsec20'!I42)</f>
        <v>0</v>
      </c>
      <c r="J42" s="229">
        <f>SUM('22dsec17'!J42+'22dsec18'!J42+'22dsec19'!J42+'22dsec20'!J42)</f>
        <v>0</v>
      </c>
      <c r="K42" s="228">
        <f>SUM('22dsec17'!K42+'22dsec18'!K42+'22dsec19'!K42+'22dsec20'!K42)</f>
        <v>0</v>
      </c>
      <c r="L42" s="229">
        <f>SUM('22dsec17'!L42+'22dsec18'!L42+'22dsec19'!L42+'22dsec20'!L42)</f>
        <v>0</v>
      </c>
      <c r="M42" s="228">
        <f>SUM('22dsec17'!M42+'22dsec18'!M42+'22dsec19'!M42+'22dsec20'!M42)</f>
        <v>9</v>
      </c>
      <c r="N42" s="229">
        <f>SUM('22dsec17'!N42+'22dsec18'!N42+'22dsec19'!N42+'22dsec20'!N42)</f>
        <v>35</v>
      </c>
      <c r="O42" s="228">
        <f>SUM('22dsec17'!O42+'22dsec18'!O42+'22dsec19'!O42+'22dsec20'!O42)</f>
        <v>8</v>
      </c>
      <c r="P42" s="229">
        <f>SUM('22dsec17'!P42+'22dsec18'!P42+'22dsec19'!P42+'22dsec20'!P42)</f>
        <v>37</v>
      </c>
      <c r="Q42" s="228">
        <f>SUM('22dsec17'!Q42+'22dsec18'!Q42+'22dsec19'!Q42+'22dsec20'!Q42)</f>
        <v>2</v>
      </c>
      <c r="R42" s="229">
        <f>SUM('22dsec17'!R42+'22dsec18'!R42+'22dsec19'!R42+'22dsec20'!R42)</f>
        <v>6</v>
      </c>
      <c r="S42" s="228">
        <f>SUM('22dsec17'!S42+'22dsec18'!S42+'22dsec19'!S42+'22dsec20'!S42)</f>
        <v>1</v>
      </c>
      <c r="T42" s="229">
        <f>SUM('22dsec17'!T42+'22dsec18'!T42+'22dsec19'!T42+'22dsec20'!T42)</f>
        <v>4</v>
      </c>
      <c r="U42" s="228">
        <f>SUM('22dsec17'!U42+'22dsec18'!U42+'22dsec19'!U42+'22dsec20'!U42)</f>
        <v>2</v>
      </c>
      <c r="V42" s="230">
        <f>SUM('22dsec17'!V42+'22dsec18'!V42+'22dsec19'!V42+'22dsec20'!V42)</f>
        <v>2</v>
      </c>
      <c r="W42" s="229">
        <f t="shared" si="4"/>
        <v>22</v>
      </c>
      <c r="X42" s="229">
        <f t="shared" si="4"/>
        <v>84</v>
      </c>
      <c r="Y42" s="229">
        <f>W42+X42</f>
        <v>106</v>
      </c>
    </row>
    <row r="43" spans="1:25" s="219" customFormat="1" ht="10.8">
      <c r="A43" s="225"/>
      <c r="B43" s="225" t="s">
        <v>442</v>
      </c>
      <c r="C43" s="228">
        <f>SUM('22dsec17'!C43+'22dsec18'!C43+'22dsec19'!C43+'22dsec20'!C43)</f>
        <v>0</v>
      </c>
      <c r="D43" s="229">
        <f>SUM('22dsec17'!D43+'22dsec18'!D43+'22dsec19'!D43+'22dsec20'!D43)</f>
        <v>0</v>
      </c>
      <c r="E43" s="228">
        <f>SUM('22dsec17'!E43+'22dsec18'!E43+'22dsec19'!E43+'22dsec20'!E43)</f>
        <v>0</v>
      </c>
      <c r="F43" s="229">
        <f>SUM('22dsec17'!F43+'22dsec18'!F43+'22dsec19'!F43+'22dsec20'!F43)</f>
        <v>0</v>
      </c>
      <c r="G43" s="228">
        <f>SUM('22dsec17'!G43+'22dsec18'!G43+'22dsec19'!G43+'22dsec20'!G43)</f>
        <v>0</v>
      </c>
      <c r="H43" s="229">
        <f>SUM('22dsec17'!H43+'22dsec18'!H43+'22dsec19'!H43+'22dsec20'!H43)</f>
        <v>0</v>
      </c>
      <c r="I43" s="228">
        <f>SUM('22dsec17'!I43+'22dsec18'!I43+'22dsec19'!I43+'22dsec20'!I43)</f>
        <v>0</v>
      </c>
      <c r="J43" s="229">
        <f>SUM('22dsec17'!J43+'22dsec18'!J43+'22dsec19'!J43+'22dsec20'!J43)</f>
        <v>0</v>
      </c>
      <c r="K43" s="228">
        <f>SUM('22dsec17'!K43+'22dsec18'!K43+'22dsec19'!K43+'22dsec20'!K43)</f>
        <v>0</v>
      </c>
      <c r="L43" s="229">
        <f>SUM('22dsec17'!L43+'22dsec18'!L43+'22dsec19'!L43+'22dsec20'!L43)</f>
        <v>0</v>
      </c>
      <c r="M43" s="228">
        <f>SUM('22dsec17'!M43+'22dsec18'!M43+'22dsec19'!M43+'22dsec20'!M43)</f>
        <v>0</v>
      </c>
      <c r="N43" s="229">
        <f>SUM('22dsec17'!N43+'22dsec18'!N43+'22dsec19'!N43+'22dsec20'!N43)</f>
        <v>0</v>
      </c>
      <c r="O43" s="228">
        <f>SUM('22dsec17'!O43+'22dsec18'!O43+'22dsec19'!O43+'22dsec20'!O43)</f>
        <v>0</v>
      </c>
      <c r="P43" s="229">
        <f>SUM('22dsec17'!P43+'22dsec18'!P43+'22dsec19'!P43+'22dsec20'!P43)</f>
        <v>0</v>
      </c>
      <c r="Q43" s="228">
        <f>SUM('22dsec17'!Q43+'22dsec18'!Q43+'22dsec19'!Q43+'22dsec20'!Q43)</f>
        <v>0</v>
      </c>
      <c r="R43" s="229">
        <f>SUM('22dsec17'!R43+'22dsec18'!R43+'22dsec19'!R43+'22dsec20'!R43)</f>
        <v>1</v>
      </c>
      <c r="S43" s="228">
        <f>SUM('22dsec17'!S43+'22dsec18'!S43+'22dsec19'!S43+'22dsec20'!S43)</f>
        <v>2</v>
      </c>
      <c r="T43" s="229">
        <f>SUM('22dsec17'!T43+'22dsec18'!T43+'22dsec19'!T43+'22dsec20'!T43)</f>
        <v>1</v>
      </c>
      <c r="U43" s="228">
        <f>SUM('22dsec17'!U43+'22dsec18'!U43+'22dsec19'!U43+'22dsec20'!U43)</f>
        <v>0</v>
      </c>
      <c r="V43" s="230">
        <f>SUM('22dsec17'!V43+'22dsec18'!V43+'22dsec19'!V43+'22dsec20'!V43)</f>
        <v>1</v>
      </c>
      <c r="W43" s="229">
        <f t="shared" si="4"/>
        <v>2</v>
      </c>
      <c r="X43" s="229">
        <f t="shared" si="4"/>
        <v>3</v>
      </c>
      <c r="Y43" s="229">
        <f>W43+X43</f>
        <v>5</v>
      </c>
    </row>
    <row r="44" spans="1:25" s="219" customFormat="1" ht="10.8">
      <c r="A44" s="225"/>
      <c r="B44" s="225" t="s">
        <v>443</v>
      </c>
      <c r="C44" s="228">
        <f>SUM('22dsec17'!C44+'22dsec18'!C44+'22dsec19'!C44+'22dsec20'!C44)</f>
        <v>0</v>
      </c>
      <c r="D44" s="229">
        <f>SUM('22dsec17'!D44+'22dsec18'!D44+'22dsec19'!D44+'22dsec20'!D44)</f>
        <v>0</v>
      </c>
      <c r="E44" s="228">
        <f>SUM('22dsec17'!E44+'22dsec18'!E44+'22dsec19'!E44+'22dsec20'!E44)</f>
        <v>0</v>
      </c>
      <c r="F44" s="229">
        <f>SUM('22dsec17'!F44+'22dsec18'!F44+'22dsec19'!F44+'22dsec20'!F44)</f>
        <v>0</v>
      </c>
      <c r="G44" s="228">
        <f>SUM('22dsec17'!G44+'22dsec18'!G44+'22dsec19'!G44+'22dsec20'!G44)</f>
        <v>0</v>
      </c>
      <c r="H44" s="229">
        <f>SUM('22dsec17'!H44+'22dsec18'!H44+'22dsec19'!H44+'22dsec20'!H44)</f>
        <v>0</v>
      </c>
      <c r="I44" s="228">
        <f>SUM('22dsec17'!I44+'22dsec18'!I44+'22dsec19'!I44+'22dsec20'!I44)</f>
        <v>0</v>
      </c>
      <c r="J44" s="229">
        <f>SUM('22dsec17'!J44+'22dsec18'!J44+'22dsec19'!J44+'22dsec20'!J44)</f>
        <v>0</v>
      </c>
      <c r="K44" s="228">
        <f>SUM('22dsec17'!K44+'22dsec18'!K44+'22dsec19'!K44+'22dsec20'!K44)</f>
        <v>0</v>
      </c>
      <c r="L44" s="229">
        <f>SUM('22dsec17'!L44+'22dsec18'!L44+'22dsec19'!L44+'22dsec20'!L44)</f>
        <v>0</v>
      </c>
      <c r="M44" s="228">
        <f>SUM('22dsec17'!M44+'22dsec18'!M44+'22dsec19'!M44+'22dsec20'!M44)</f>
        <v>0</v>
      </c>
      <c r="N44" s="229">
        <f>SUM('22dsec17'!N44+'22dsec18'!N44+'22dsec19'!N44+'22dsec20'!N44)</f>
        <v>0</v>
      </c>
      <c r="O44" s="228">
        <f>SUM('22dsec17'!O44+'22dsec18'!O44+'22dsec19'!O44+'22dsec20'!O44)</f>
        <v>16</v>
      </c>
      <c r="P44" s="229">
        <f>SUM('22dsec17'!P44+'22dsec18'!P44+'22dsec19'!P44+'22dsec20'!P44)</f>
        <v>20</v>
      </c>
      <c r="Q44" s="228">
        <f>SUM('22dsec17'!Q44+'22dsec18'!Q44+'22dsec19'!Q44+'22dsec20'!Q44)</f>
        <v>27</v>
      </c>
      <c r="R44" s="229">
        <f>SUM('22dsec17'!R44+'22dsec18'!R44+'22dsec19'!R44+'22dsec20'!R44)</f>
        <v>29</v>
      </c>
      <c r="S44" s="228">
        <f>SUM('22dsec17'!S44+'22dsec18'!S44+'22dsec19'!S44+'22dsec20'!S44)</f>
        <v>12</v>
      </c>
      <c r="T44" s="229">
        <f>SUM('22dsec17'!T44+'22dsec18'!T44+'22dsec19'!T44+'22dsec20'!T44)</f>
        <v>8</v>
      </c>
      <c r="U44" s="228">
        <f>SUM('22dsec17'!U44+'22dsec18'!U44+'22dsec19'!U44+'22dsec20'!U44)</f>
        <v>4</v>
      </c>
      <c r="V44" s="230">
        <f>SUM('22dsec17'!V44+'22dsec18'!V44+'22dsec19'!V44+'22dsec20'!V44)</f>
        <v>10</v>
      </c>
      <c r="W44" s="229">
        <f>C44+E44+G44+I44+K44+M44+O44+Q44+S44+U44</f>
        <v>59</v>
      </c>
      <c r="X44" s="229">
        <f t="shared" si="4"/>
        <v>67</v>
      </c>
      <c r="Y44" s="229">
        <f>W44+X44</f>
        <v>126</v>
      </c>
    </row>
    <row r="45" spans="1:25" s="219" customFormat="1" ht="10.8">
      <c r="A45" s="226"/>
      <c r="B45" s="226"/>
      <c r="C45" s="228"/>
      <c r="D45" s="229"/>
      <c r="E45" s="228"/>
      <c r="F45" s="229"/>
      <c r="G45" s="228"/>
      <c r="H45" s="229"/>
      <c r="I45" s="228"/>
      <c r="J45" s="229"/>
      <c r="K45" s="228"/>
      <c r="L45" s="229"/>
      <c r="M45" s="228"/>
      <c r="N45" s="229"/>
      <c r="O45" s="228"/>
      <c r="P45" s="229"/>
      <c r="Q45" s="228"/>
      <c r="R45" s="229"/>
      <c r="S45" s="228"/>
      <c r="T45" s="229"/>
      <c r="U45" s="228"/>
      <c r="V45" s="230"/>
      <c r="W45" s="229"/>
      <c r="X45" s="229"/>
      <c r="Y45" s="229"/>
    </row>
    <row r="46" spans="1:25" s="219" customFormat="1" ht="12">
      <c r="A46" s="25" t="s">
        <v>549</v>
      </c>
      <c r="B46" s="232"/>
      <c r="C46" s="228"/>
      <c r="D46" s="229"/>
      <c r="E46" s="228"/>
      <c r="F46" s="229"/>
      <c r="G46" s="228"/>
      <c r="H46" s="229"/>
      <c r="I46" s="228"/>
      <c r="J46" s="229"/>
      <c r="K46" s="228"/>
      <c r="L46" s="229"/>
      <c r="M46" s="228"/>
      <c r="N46" s="229"/>
      <c r="O46" s="228"/>
      <c r="P46" s="229"/>
      <c r="Q46" s="228"/>
      <c r="R46" s="229"/>
      <c r="S46" s="228"/>
      <c r="T46" s="229"/>
      <c r="U46" s="228"/>
      <c r="V46" s="230"/>
      <c r="W46" s="229"/>
      <c r="X46" s="229"/>
      <c r="Y46" s="229"/>
    </row>
    <row r="47" spans="1:25" s="233" customFormat="1" ht="12.6" customHeight="1">
      <c r="B47" s="226" t="s">
        <v>24</v>
      </c>
      <c r="C47" s="228">
        <f>SUM('22dsec17'!C47+'22dsec18'!C47+'22dsec19'!C47+'22dsec20'!C47)</f>
        <v>0</v>
      </c>
      <c r="D47" s="229">
        <f>SUM('22dsec17'!D47+'22dsec18'!D47+'22dsec19'!D47+'22dsec20'!D47)</f>
        <v>0</v>
      </c>
      <c r="E47" s="228">
        <f>SUM('22dsec17'!E47+'22dsec18'!E47+'22dsec19'!E47+'22dsec20'!E47)</f>
        <v>0</v>
      </c>
      <c r="F47" s="229">
        <f>SUM('22dsec17'!F47+'22dsec18'!F47+'22dsec19'!F47+'22dsec20'!F47)</f>
        <v>0</v>
      </c>
      <c r="G47" s="228">
        <f>SUM('22dsec17'!G47+'22dsec18'!G47+'22dsec19'!G47+'22dsec20'!G47)</f>
        <v>0</v>
      </c>
      <c r="H47" s="229">
        <f>SUM('22dsec17'!H47+'22dsec18'!H47+'22dsec19'!H47+'22dsec20'!H47)</f>
        <v>0</v>
      </c>
      <c r="I47" s="228">
        <f>SUM('22dsec17'!I47+'22dsec18'!I47+'22dsec19'!I47+'22dsec20'!I47)</f>
        <v>0</v>
      </c>
      <c r="J47" s="229">
        <f>SUM('22dsec17'!J47+'22dsec18'!J47+'22dsec19'!J47+'22dsec20'!J47)</f>
        <v>0</v>
      </c>
      <c r="K47" s="228">
        <f>SUM('22dsec17'!K47+'22dsec18'!K47+'22dsec19'!K47+'22dsec20'!K47)</f>
        <v>2</v>
      </c>
      <c r="L47" s="229">
        <f>SUM('22dsec17'!L47+'22dsec18'!L47+'22dsec19'!L47+'22dsec20'!L47)</f>
        <v>0</v>
      </c>
      <c r="M47" s="228">
        <f>SUM('22dsec17'!M47+'22dsec18'!M47+'22dsec19'!M47+'22dsec20'!M47)</f>
        <v>0</v>
      </c>
      <c r="N47" s="229">
        <f>SUM('22dsec17'!N47+'22dsec18'!N47+'22dsec19'!N47+'22dsec20'!N47)</f>
        <v>0</v>
      </c>
      <c r="O47" s="228">
        <f>SUM('22dsec17'!O47+'22dsec18'!O47+'22dsec19'!O47+'22dsec20'!O47)</f>
        <v>26</v>
      </c>
      <c r="P47" s="229">
        <f>SUM('22dsec17'!P47+'22dsec18'!P47+'22dsec19'!P47+'22dsec20'!P47)</f>
        <v>2</v>
      </c>
      <c r="Q47" s="228">
        <f>SUM('22dsec17'!Q47+'22dsec18'!Q47+'22dsec19'!Q47+'22dsec20'!Q47)</f>
        <v>25</v>
      </c>
      <c r="R47" s="229">
        <f>SUM('22dsec17'!R47+'22dsec18'!R47+'22dsec19'!R47+'22dsec20'!R47)</f>
        <v>14</v>
      </c>
      <c r="S47" s="228">
        <f>SUM('22dsec17'!S47+'22dsec18'!S47+'22dsec19'!S47+'22dsec20'!S47)</f>
        <v>18</v>
      </c>
      <c r="T47" s="229">
        <f>SUM('22dsec17'!T47+'22dsec18'!T47+'22dsec19'!T47+'22dsec20'!T47)</f>
        <v>7</v>
      </c>
      <c r="U47" s="228">
        <f>SUM('22dsec17'!U47+'22dsec18'!U47+'22dsec19'!U47+'22dsec20'!U47)</f>
        <v>23</v>
      </c>
      <c r="V47" s="230">
        <f>SUM('22dsec17'!V47+'22dsec18'!V47+'22dsec19'!V47+'22dsec20'!V47)</f>
        <v>4</v>
      </c>
      <c r="W47" s="229">
        <f t="shared" ref="W47" si="5">C47+E47+G47+I47+K47+M47+O47+Q47+S47+U47</f>
        <v>94</v>
      </c>
      <c r="X47" s="229">
        <f t="shared" ref="X47:X48" si="6">D47+F47+H47+J47+L47+N47+P47+R47+T47+V47</f>
        <v>27</v>
      </c>
      <c r="Y47" s="229">
        <f>W47+X47</f>
        <v>121</v>
      </c>
    </row>
    <row r="48" spans="1:25" s="233" customFormat="1" ht="12.6" customHeight="1">
      <c r="B48" s="226" t="s">
        <v>25</v>
      </c>
      <c r="C48" s="228">
        <f>SUM('22dsec17'!C48+'22dsec18'!C48+'22dsec19'!C48+'22dsec20'!C48)</f>
        <v>0</v>
      </c>
      <c r="D48" s="229">
        <f>SUM('22dsec17'!D48+'22dsec18'!D48+'22dsec19'!D48+'22dsec20'!D48)</f>
        <v>0</v>
      </c>
      <c r="E48" s="228">
        <f>SUM('22dsec17'!E48+'22dsec18'!E48+'22dsec19'!E48+'22dsec20'!E48)</f>
        <v>0</v>
      </c>
      <c r="F48" s="229">
        <f>SUM('22dsec17'!F48+'22dsec18'!F48+'22dsec19'!F48+'22dsec20'!F48)</f>
        <v>0</v>
      </c>
      <c r="G48" s="228">
        <f>SUM('22dsec17'!G48+'22dsec18'!G48+'22dsec19'!G48+'22dsec20'!G48)</f>
        <v>0</v>
      </c>
      <c r="H48" s="229">
        <f>SUM('22dsec17'!H48+'22dsec18'!H48+'22dsec19'!H48+'22dsec20'!H48)</f>
        <v>0</v>
      </c>
      <c r="I48" s="228">
        <f>SUM('22dsec17'!I48+'22dsec18'!I48+'22dsec19'!I48+'22dsec20'!I48)</f>
        <v>0</v>
      </c>
      <c r="J48" s="229">
        <f>SUM('22dsec17'!J48+'22dsec18'!J48+'22dsec19'!J48+'22dsec20'!J48)</f>
        <v>0</v>
      </c>
      <c r="K48" s="228">
        <f>SUM('22dsec17'!K48+'22dsec18'!K48+'22dsec19'!K48+'22dsec20'!K48)</f>
        <v>0</v>
      </c>
      <c r="L48" s="229">
        <f>SUM('22dsec17'!L48+'22dsec18'!L48+'22dsec19'!L48+'22dsec20'!L48)</f>
        <v>0</v>
      </c>
      <c r="M48" s="228">
        <f>SUM('22dsec17'!M48+'22dsec18'!M48+'22dsec19'!M48+'22dsec20'!M48)</f>
        <v>0</v>
      </c>
      <c r="N48" s="229">
        <f>SUM('22dsec17'!N48+'22dsec18'!N48+'22dsec19'!N48+'22dsec20'!N48)</f>
        <v>0</v>
      </c>
      <c r="O48" s="228">
        <f>SUM('22dsec17'!O48+'22dsec18'!O48+'22dsec19'!O48+'22dsec20'!O48)</f>
        <v>0</v>
      </c>
      <c r="P48" s="229">
        <f>SUM('22dsec17'!P48+'22dsec18'!P48+'22dsec19'!P48+'22dsec20'!P48)</f>
        <v>0</v>
      </c>
      <c r="Q48" s="228">
        <f>SUM('22dsec17'!Q48+'22dsec18'!Q48+'22dsec19'!Q48+'22dsec20'!Q48)</f>
        <v>1</v>
      </c>
      <c r="R48" s="229">
        <f>SUM('22dsec17'!R48+'22dsec18'!R48+'22dsec19'!R48+'22dsec20'!R48)</f>
        <v>0</v>
      </c>
      <c r="S48" s="228">
        <f>SUM('22dsec17'!S48+'22dsec18'!S48+'22dsec19'!S48+'22dsec20'!S48)</f>
        <v>1</v>
      </c>
      <c r="T48" s="229">
        <f>SUM('22dsec17'!T48+'22dsec18'!T48+'22dsec19'!T48+'22dsec20'!T48)</f>
        <v>0</v>
      </c>
      <c r="U48" s="228">
        <f>SUM('22dsec17'!U48+'22dsec18'!U48+'22dsec19'!U48+'22dsec20'!U48)</f>
        <v>0</v>
      </c>
      <c r="V48" s="230">
        <f>SUM('22dsec17'!V48+'22dsec18'!V48+'22dsec19'!V48+'22dsec20'!V48)</f>
        <v>0</v>
      </c>
      <c r="W48" s="229">
        <f>C48+E48+G48+I48+K48+M48+O48+Q48+S48+U48</f>
        <v>2</v>
      </c>
      <c r="X48" s="229">
        <f t="shared" si="6"/>
        <v>0</v>
      </c>
      <c r="Y48" s="229">
        <f>W48+X48</f>
        <v>2</v>
      </c>
    </row>
    <row r="49" spans="1:25" s="219" customFormat="1"/>
    <row r="50" spans="1:25" s="219" customFormat="1">
      <c r="A50" s="29" t="s">
        <v>534</v>
      </c>
    </row>
    <row r="51" spans="1:25" s="233" customFormat="1" ht="24" customHeight="1">
      <c r="A51" s="336" t="s">
        <v>544</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row>
    <row r="52" spans="1:25" s="219" customFormat="1" ht="34.200000000000003" customHeight="1">
      <c r="A52" s="336" t="s">
        <v>545</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row>
  </sheetData>
  <mergeCells count="2">
    <mergeCell ref="A51:Y51"/>
    <mergeCell ref="A52:Y52"/>
  </mergeCells>
  <phoneticPr fontId="0" type="noConversion"/>
  <printOptions horizontalCentered="1"/>
  <pageMargins left="0.39370078740157483" right="0.39370078740157483" top="0.39370078740157483" bottom="0.59055118110236227" header="0.11811023622047245" footer="0.31496062992125984"/>
  <pageSetup paperSize="9" scale="76" orientation="landscape"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1:Z102"/>
  <sheetViews>
    <sheetView zoomScale="90" zoomScaleNormal="90" workbookViewId="0"/>
  </sheetViews>
  <sheetFormatPr defaultColWidth="9.28515625" defaultRowHeight="10.199999999999999"/>
  <cols>
    <col min="1" max="1" width="2.85546875" style="29" customWidth="1"/>
    <col min="2" max="2" width="59.42578125" style="29" bestFit="1" customWidth="1"/>
    <col min="3" max="3" width="8.140625" style="29" customWidth="1"/>
    <col min="4" max="4" width="9.28515625" style="29" customWidth="1"/>
    <col min="5" max="20" width="7.140625" style="29" customWidth="1"/>
    <col min="21" max="25" width="7.85546875" style="29" customWidth="1"/>
    <col min="26" max="16384" width="9.28515625" style="29"/>
  </cols>
  <sheetData>
    <row r="1" spans="1:25" ht="10.8">
      <c r="A1" s="32"/>
      <c r="B1" s="43"/>
      <c r="C1" s="44"/>
      <c r="D1" s="44"/>
      <c r="E1" s="44"/>
      <c r="F1" s="44"/>
      <c r="G1" s="44"/>
      <c r="H1" s="44"/>
      <c r="I1" s="44"/>
      <c r="J1" s="44"/>
      <c r="K1" s="44"/>
      <c r="L1" s="44"/>
      <c r="M1" s="44"/>
      <c r="N1" s="44"/>
      <c r="O1" s="44"/>
      <c r="P1" s="44"/>
      <c r="Q1" s="44"/>
      <c r="R1" s="44"/>
      <c r="S1" s="44"/>
      <c r="T1" s="44"/>
      <c r="U1" s="44"/>
      <c r="V1" s="45"/>
      <c r="W1" s="45"/>
      <c r="X1" s="45"/>
      <c r="Y1" s="45"/>
    </row>
    <row r="2" spans="1:25" ht="10.8">
      <c r="A2" s="344" t="s">
        <v>546</v>
      </c>
      <c r="B2" s="344"/>
      <c r="C2" s="344"/>
      <c r="D2" s="344"/>
      <c r="E2" s="344"/>
      <c r="F2" s="344"/>
      <c r="G2" s="344"/>
      <c r="H2" s="344"/>
      <c r="I2" s="344"/>
      <c r="J2" s="344"/>
      <c r="K2" s="344"/>
      <c r="L2" s="344"/>
      <c r="M2" s="344"/>
      <c r="N2" s="344"/>
      <c r="O2" s="344"/>
      <c r="P2" s="344"/>
      <c r="Q2" s="344"/>
      <c r="R2" s="344"/>
      <c r="S2" s="344"/>
      <c r="T2" s="344"/>
      <c r="U2" s="344"/>
      <c r="V2" s="344"/>
      <c r="W2" s="344"/>
      <c r="X2" s="344"/>
      <c r="Y2" s="344"/>
    </row>
    <row r="3" spans="1:25" s="147" customFormat="1" ht="13.2">
      <c r="A3" s="345" t="s">
        <v>479</v>
      </c>
      <c r="B3" s="345"/>
      <c r="C3" s="345"/>
      <c r="D3" s="345"/>
      <c r="E3" s="345"/>
      <c r="F3" s="345"/>
      <c r="G3" s="345"/>
      <c r="H3" s="345"/>
      <c r="I3" s="345"/>
      <c r="J3" s="345"/>
      <c r="K3" s="345"/>
      <c r="L3" s="345"/>
      <c r="M3" s="345"/>
      <c r="N3" s="345"/>
      <c r="O3" s="345"/>
      <c r="P3" s="345"/>
      <c r="Q3" s="345"/>
      <c r="R3" s="345"/>
      <c r="S3" s="345"/>
      <c r="T3" s="345"/>
      <c r="U3" s="345"/>
      <c r="V3" s="345"/>
      <c r="W3" s="345"/>
      <c r="X3" s="345"/>
      <c r="Y3" s="345"/>
    </row>
    <row r="4" spans="1:25" ht="10.8">
      <c r="A4" s="43" t="s">
        <v>424</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445</v>
      </c>
      <c r="B6" s="43"/>
      <c r="C6" s="44"/>
      <c r="D6" s="44"/>
      <c r="E6" s="44"/>
      <c r="F6" s="44"/>
      <c r="G6" s="44"/>
      <c r="H6" s="44"/>
      <c r="I6" s="44"/>
      <c r="J6" s="44"/>
      <c r="K6" s="44"/>
      <c r="L6" s="44"/>
      <c r="M6" s="44"/>
      <c r="N6" s="44"/>
      <c r="O6" s="44"/>
      <c r="P6" s="44"/>
      <c r="Q6" s="44"/>
      <c r="R6" s="44"/>
      <c r="S6" s="44"/>
      <c r="T6" s="44"/>
      <c r="U6" s="44"/>
      <c r="V6" s="45"/>
      <c r="W6" s="45"/>
      <c r="X6" s="45"/>
      <c r="Y6" s="45"/>
    </row>
    <row r="7" spans="1:25" s="153" customFormat="1" ht="13.8" thickBot="1"/>
    <row r="8" spans="1:25" ht="10.8">
      <c r="A8" s="46"/>
      <c r="B8" s="46"/>
      <c r="C8" s="47" t="s">
        <v>446</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2009 en volgende</v>
      </c>
      <c r="D9" s="44"/>
      <c r="E9" s="50">
        <v>2008</v>
      </c>
      <c r="F9" s="44"/>
      <c r="G9" s="50">
        <f>E9-1</f>
        <v>2007</v>
      </c>
      <c r="H9" s="44"/>
      <c r="I9" s="50">
        <f>G9-1</f>
        <v>2006</v>
      </c>
      <c r="J9" s="44"/>
      <c r="K9" s="50">
        <f>I9-1</f>
        <v>2005</v>
      </c>
      <c r="L9" s="44"/>
      <c r="M9" s="50">
        <f>K9-1</f>
        <v>2004</v>
      </c>
      <c r="N9" s="44"/>
      <c r="O9" s="50">
        <f>M9-1</f>
        <v>2003</v>
      </c>
      <c r="P9" s="44"/>
      <c r="Q9" s="50">
        <f>O9-1</f>
        <v>2002</v>
      </c>
      <c r="R9" s="44"/>
      <c r="S9" s="50">
        <f>Q9-1</f>
        <v>2001</v>
      </c>
      <c r="T9" s="44"/>
      <c r="U9" s="50" t="str">
        <f>S9-1 &amp; " en vroeger"</f>
        <v>2000 en vroeger</v>
      </c>
      <c r="V9" s="45"/>
      <c r="W9" s="50" t="s">
        <v>44</v>
      </c>
      <c r="X9" s="45"/>
      <c r="Y9" s="51"/>
    </row>
    <row r="10" spans="1:25" ht="10.8">
      <c r="A10" s="52"/>
      <c r="B10" s="52"/>
      <c r="C10" s="53" t="s">
        <v>426</v>
      </c>
      <c r="D10" s="54" t="s">
        <v>427</v>
      </c>
      <c r="E10" s="53" t="s">
        <v>426</v>
      </c>
      <c r="F10" s="54" t="s">
        <v>427</v>
      </c>
      <c r="G10" s="53" t="s">
        <v>426</v>
      </c>
      <c r="H10" s="54" t="s">
        <v>427</v>
      </c>
      <c r="I10" s="53" t="s">
        <v>426</v>
      </c>
      <c r="J10" s="54" t="s">
        <v>427</v>
      </c>
      <c r="K10" s="53" t="s">
        <v>426</v>
      </c>
      <c r="L10" s="54" t="s">
        <v>427</v>
      </c>
      <c r="M10" s="53" t="s">
        <v>426</v>
      </c>
      <c r="N10" s="54" t="s">
        <v>427</v>
      </c>
      <c r="O10" s="53" t="s">
        <v>426</v>
      </c>
      <c r="P10" s="54" t="s">
        <v>427</v>
      </c>
      <c r="Q10" s="53" t="s">
        <v>426</v>
      </c>
      <c r="R10" s="54" t="s">
        <v>427</v>
      </c>
      <c r="S10" s="53" t="s">
        <v>426</v>
      </c>
      <c r="T10" s="54" t="s">
        <v>427</v>
      </c>
      <c r="U10" s="53" t="s">
        <v>426</v>
      </c>
      <c r="V10" s="54" t="s">
        <v>427</v>
      </c>
      <c r="W10" s="53" t="s">
        <v>426</v>
      </c>
      <c r="X10" s="54" t="s">
        <v>427</v>
      </c>
      <c r="Y10" s="54" t="s">
        <v>428</v>
      </c>
    </row>
    <row r="11" spans="1:25" s="219" customFormat="1" ht="10.8">
      <c r="A11" s="226"/>
      <c r="B11" s="226"/>
      <c r="C11" s="234"/>
      <c r="D11" s="235"/>
      <c r="E11" s="234"/>
      <c r="F11" s="235"/>
      <c r="G11" s="234"/>
      <c r="H11" s="235"/>
      <c r="I11" s="234"/>
      <c r="J11" s="235"/>
      <c r="K11" s="234"/>
      <c r="L11" s="235"/>
      <c r="M11" s="234"/>
      <c r="N11" s="235"/>
      <c r="O11" s="234"/>
      <c r="P11" s="235"/>
      <c r="Q11" s="234"/>
      <c r="R11" s="235"/>
      <c r="S11" s="234"/>
      <c r="T11" s="235"/>
      <c r="U11" s="234"/>
      <c r="V11" s="235"/>
      <c r="W11" s="234"/>
      <c r="X11" s="235"/>
      <c r="Y11" s="235"/>
    </row>
    <row r="12" spans="1:25" s="219" customFormat="1" ht="12">
      <c r="A12" s="222" t="s">
        <v>429</v>
      </c>
      <c r="B12" s="223"/>
      <c r="C12" s="224"/>
      <c r="D12" s="225"/>
      <c r="E12" s="224"/>
      <c r="F12" s="225"/>
      <c r="G12" s="224"/>
      <c r="H12" s="225"/>
      <c r="I12" s="224"/>
      <c r="J12" s="225"/>
      <c r="K12" s="224"/>
      <c r="L12" s="225"/>
      <c r="M12" s="224"/>
      <c r="N12" s="225"/>
      <c r="O12" s="224"/>
      <c r="P12" s="225"/>
      <c r="Q12" s="224"/>
      <c r="R12" s="225"/>
      <c r="S12" s="224"/>
      <c r="T12" s="225"/>
      <c r="U12" s="224"/>
      <c r="V12" s="226"/>
      <c r="W12" s="224"/>
      <c r="X12" s="226"/>
      <c r="Y12" s="226"/>
    </row>
    <row r="13" spans="1:25" s="219" customFormat="1" ht="13.2">
      <c r="A13" s="227"/>
      <c r="B13" s="223" t="s">
        <v>3</v>
      </c>
      <c r="C13" s="224"/>
      <c r="D13" s="225"/>
      <c r="E13" s="224"/>
      <c r="F13" s="225"/>
      <c r="G13" s="224"/>
      <c r="H13" s="225"/>
      <c r="I13" s="224"/>
      <c r="J13" s="225"/>
      <c r="K13" s="224"/>
      <c r="L13" s="225"/>
      <c r="M13" s="224"/>
      <c r="N13" s="225"/>
      <c r="O13" s="224"/>
      <c r="P13" s="225"/>
      <c r="Q13" s="224"/>
      <c r="R13" s="225"/>
      <c r="S13" s="224"/>
      <c r="T13" s="225"/>
      <c r="U13" s="224"/>
      <c r="V13" s="226"/>
      <c r="W13" s="224"/>
      <c r="X13" s="226"/>
      <c r="Y13" s="226"/>
    </row>
    <row r="14" spans="1:25" s="219" customFormat="1" ht="10.8">
      <c r="A14" s="225"/>
      <c r="B14" s="225" t="s">
        <v>4</v>
      </c>
      <c r="C14" s="284">
        <v>121</v>
      </c>
      <c r="D14" s="285">
        <v>98</v>
      </c>
      <c r="E14" s="284">
        <v>4724</v>
      </c>
      <c r="F14" s="285">
        <v>5048</v>
      </c>
      <c r="G14" s="284">
        <v>805</v>
      </c>
      <c r="H14" s="285">
        <v>781</v>
      </c>
      <c r="I14" s="284">
        <v>87</v>
      </c>
      <c r="J14" s="285">
        <v>99</v>
      </c>
      <c r="K14" s="284">
        <v>6</v>
      </c>
      <c r="L14" s="285">
        <v>1</v>
      </c>
      <c r="M14" s="284">
        <v>0</v>
      </c>
      <c r="N14" s="285">
        <v>0</v>
      </c>
      <c r="O14" s="284">
        <v>0</v>
      </c>
      <c r="P14" s="285">
        <v>0</v>
      </c>
      <c r="Q14" s="284">
        <v>0</v>
      </c>
      <c r="R14" s="285">
        <v>0</v>
      </c>
      <c r="S14" s="284">
        <v>0</v>
      </c>
      <c r="T14" s="285">
        <v>0</v>
      </c>
      <c r="U14" s="284">
        <v>0</v>
      </c>
      <c r="V14" s="286">
        <v>0</v>
      </c>
      <c r="W14" s="58">
        <f>C14+E14+G14+I14+K14+M14+O14+Q14+S14+U14</f>
        <v>5743</v>
      </c>
      <c r="X14" s="58">
        <f>D14+F14+H14+J14+L14+N14+P14+R14+T14+V14</f>
        <v>6027</v>
      </c>
      <c r="Y14" s="58">
        <f>SUM(W14:X14)</f>
        <v>11770</v>
      </c>
    </row>
    <row r="15" spans="1:25" s="219" customFormat="1" ht="10.8">
      <c r="A15" s="225"/>
      <c r="B15" s="225" t="s">
        <v>5</v>
      </c>
      <c r="C15" s="284">
        <v>0</v>
      </c>
      <c r="D15" s="285">
        <v>1</v>
      </c>
      <c r="E15" s="284">
        <v>900</v>
      </c>
      <c r="F15" s="285">
        <v>775</v>
      </c>
      <c r="G15" s="284">
        <v>618</v>
      </c>
      <c r="H15" s="285">
        <v>530</v>
      </c>
      <c r="I15" s="284">
        <v>47</v>
      </c>
      <c r="J15" s="285">
        <v>34</v>
      </c>
      <c r="K15" s="284">
        <v>1</v>
      </c>
      <c r="L15" s="285">
        <v>0</v>
      </c>
      <c r="M15" s="284">
        <v>0</v>
      </c>
      <c r="N15" s="285">
        <v>0</v>
      </c>
      <c r="O15" s="284">
        <v>0</v>
      </c>
      <c r="P15" s="285">
        <v>0</v>
      </c>
      <c r="Q15" s="284">
        <v>0</v>
      </c>
      <c r="R15" s="285">
        <v>0</v>
      </c>
      <c r="S15" s="284">
        <v>0</v>
      </c>
      <c r="T15" s="285">
        <v>0</v>
      </c>
      <c r="U15" s="284">
        <v>0</v>
      </c>
      <c r="V15" s="286">
        <v>0</v>
      </c>
      <c r="W15" s="58">
        <f>C15+E15+G15+I15+K15+M15+O15+Q15+S15+U15</f>
        <v>1566</v>
      </c>
      <c r="X15" s="58">
        <f>D15+F15+H15+J15+L15+N15+P15+R15+T15+V15</f>
        <v>1340</v>
      </c>
      <c r="Y15" s="58">
        <f>SUM(W15:X15)</f>
        <v>2906</v>
      </c>
    </row>
    <row r="16" spans="1:25" s="219" customFormat="1" ht="10.8">
      <c r="A16" s="225"/>
      <c r="B16" s="225"/>
      <c r="C16" s="284"/>
      <c r="D16" s="285"/>
      <c r="E16" s="284"/>
      <c r="F16" s="285"/>
      <c r="G16" s="284"/>
      <c r="H16" s="285"/>
      <c r="I16" s="284"/>
      <c r="J16" s="285"/>
      <c r="K16" s="284"/>
      <c r="L16" s="285"/>
      <c r="M16" s="284"/>
      <c r="N16" s="285"/>
      <c r="O16" s="284"/>
      <c r="P16" s="285"/>
      <c r="Q16" s="284"/>
      <c r="R16" s="285"/>
      <c r="S16" s="284"/>
      <c r="T16" s="285"/>
      <c r="U16" s="284"/>
      <c r="V16" s="285"/>
      <c r="W16" s="30"/>
      <c r="X16" s="58"/>
      <c r="Y16" s="58"/>
    </row>
    <row r="17" spans="1:26" s="219" customFormat="1" ht="12">
      <c r="A17" s="222" t="s">
        <v>430</v>
      </c>
      <c r="B17" s="225"/>
      <c r="C17" s="284"/>
      <c r="D17" s="285"/>
      <c r="E17" s="284"/>
      <c r="F17" s="285"/>
      <c r="G17" s="284"/>
      <c r="H17" s="285"/>
      <c r="I17" s="284"/>
      <c r="J17" s="285"/>
      <c r="K17" s="284"/>
      <c r="L17" s="285"/>
      <c r="M17" s="284"/>
      <c r="N17" s="285"/>
      <c r="O17" s="284"/>
      <c r="P17" s="285"/>
      <c r="Q17" s="284"/>
      <c r="R17" s="285"/>
      <c r="S17" s="284"/>
      <c r="T17" s="285"/>
      <c r="U17" s="284"/>
      <c r="V17" s="285"/>
      <c r="W17" s="30"/>
      <c r="X17" s="58"/>
      <c r="Y17" s="58"/>
    </row>
    <row r="18" spans="1:26" s="219" customFormat="1" ht="13.2">
      <c r="A18" s="227"/>
      <c r="B18" s="223" t="s">
        <v>6</v>
      </c>
      <c r="C18" s="284"/>
      <c r="D18" s="285"/>
      <c r="E18" s="284"/>
      <c r="F18" s="285"/>
      <c r="G18" s="284"/>
      <c r="H18" s="285"/>
      <c r="I18" s="284"/>
      <c r="J18" s="285"/>
      <c r="K18" s="284"/>
      <c r="L18" s="285"/>
      <c r="M18" s="284"/>
      <c r="N18" s="285"/>
      <c r="O18" s="284"/>
      <c r="P18" s="285"/>
      <c r="Q18" s="284"/>
      <c r="R18" s="285"/>
      <c r="S18" s="284"/>
      <c r="T18" s="285"/>
      <c r="U18" s="284"/>
      <c r="V18" s="285"/>
      <c r="W18" s="30"/>
      <c r="X18" s="58"/>
      <c r="Y18" s="58"/>
    </row>
    <row r="19" spans="1:26" s="219" customFormat="1" ht="10.8">
      <c r="A19" s="225"/>
      <c r="B19" s="225" t="s">
        <v>7</v>
      </c>
      <c r="C19" s="284">
        <v>0</v>
      </c>
      <c r="D19" s="285">
        <v>2</v>
      </c>
      <c r="E19" s="284">
        <v>1</v>
      </c>
      <c r="F19" s="285">
        <v>2</v>
      </c>
      <c r="G19" s="284">
        <v>86</v>
      </c>
      <c r="H19" s="285">
        <v>69</v>
      </c>
      <c r="I19" s="284">
        <v>2355</v>
      </c>
      <c r="J19" s="285">
        <v>3026</v>
      </c>
      <c r="K19" s="284">
        <v>401</v>
      </c>
      <c r="L19" s="285">
        <v>405</v>
      </c>
      <c r="M19" s="284">
        <v>65</v>
      </c>
      <c r="N19" s="285">
        <v>75</v>
      </c>
      <c r="O19" s="284">
        <v>3</v>
      </c>
      <c r="P19" s="286">
        <v>2</v>
      </c>
      <c r="Q19" s="284">
        <v>0</v>
      </c>
      <c r="R19" s="285">
        <v>0</v>
      </c>
      <c r="S19" s="284">
        <v>0</v>
      </c>
      <c r="T19" s="285">
        <v>0</v>
      </c>
      <c r="U19" s="284">
        <v>0</v>
      </c>
      <c r="V19" s="286">
        <v>0</v>
      </c>
      <c r="W19" s="58">
        <f t="shared" ref="W19:X22" si="0">C19+E19+G19+I19+K19+M19+O19+Q19+S19+U19</f>
        <v>2911</v>
      </c>
      <c r="X19" s="58">
        <f t="shared" si="0"/>
        <v>3581</v>
      </c>
      <c r="Y19" s="58">
        <f>SUM(W19:X19)</f>
        <v>6492</v>
      </c>
    </row>
    <row r="20" spans="1:26" s="219" customFormat="1" ht="10.8">
      <c r="A20" s="225"/>
      <c r="B20" s="225" t="s">
        <v>8</v>
      </c>
      <c r="C20" s="284">
        <v>0</v>
      </c>
      <c r="D20" s="285">
        <v>0</v>
      </c>
      <c r="E20" s="284">
        <v>0</v>
      </c>
      <c r="F20" s="285">
        <v>0</v>
      </c>
      <c r="G20" s="284">
        <v>6</v>
      </c>
      <c r="H20" s="285">
        <v>4</v>
      </c>
      <c r="I20" s="284">
        <v>81</v>
      </c>
      <c r="J20" s="285">
        <v>193</v>
      </c>
      <c r="K20" s="284">
        <v>22</v>
      </c>
      <c r="L20" s="285">
        <v>36</v>
      </c>
      <c r="M20" s="284">
        <v>6</v>
      </c>
      <c r="N20" s="285">
        <v>9</v>
      </c>
      <c r="O20" s="284">
        <v>0</v>
      </c>
      <c r="P20" s="286">
        <v>1</v>
      </c>
      <c r="Q20" s="284">
        <v>0</v>
      </c>
      <c r="R20" s="285">
        <v>0</v>
      </c>
      <c r="S20" s="284">
        <v>0</v>
      </c>
      <c r="T20" s="285">
        <v>0</v>
      </c>
      <c r="U20" s="284">
        <v>0</v>
      </c>
      <c r="V20" s="286">
        <v>0</v>
      </c>
      <c r="W20" s="58">
        <f t="shared" si="0"/>
        <v>115</v>
      </c>
      <c r="X20" s="58">
        <f t="shared" si="0"/>
        <v>243</v>
      </c>
      <c r="Y20" s="58">
        <f>SUM(W20:X20)</f>
        <v>358</v>
      </c>
    </row>
    <row r="21" spans="1:26" s="219" customFormat="1" ht="10.8">
      <c r="A21" s="225"/>
      <c r="B21" s="225" t="s">
        <v>9</v>
      </c>
      <c r="C21" s="284">
        <v>0</v>
      </c>
      <c r="D21" s="285">
        <v>0</v>
      </c>
      <c r="E21" s="284">
        <v>0</v>
      </c>
      <c r="F21" s="285">
        <v>0</v>
      </c>
      <c r="G21" s="284">
        <v>11</v>
      </c>
      <c r="H21" s="285">
        <v>5</v>
      </c>
      <c r="I21" s="284">
        <v>1147</v>
      </c>
      <c r="J21" s="285">
        <v>934</v>
      </c>
      <c r="K21" s="284">
        <v>668</v>
      </c>
      <c r="L21" s="285">
        <v>450</v>
      </c>
      <c r="M21" s="284">
        <v>159</v>
      </c>
      <c r="N21" s="285">
        <v>124</v>
      </c>
      <c r="O21" s="284">
        <v>28</v>
      </c>
      <c r="P21" s="286">
        <v>14</v>
      </c>
      <c r="Q21" s="284">
        <v>0</v>
      </c>
      <c r="R21" s="285">
        <v>0</v>
      </c>
      <c r="S21" s="284">
        <v>0</v>
      </c>
      <c r="T21" s="285">
        <v>0</v>
      </c>
      <c r="U21" s="284">
        <v>0</v>
      </c>
      <c r="V21" s="286">
        <v>0</v>
      </c>
      <c r="W21" s="58">
        <f t="shared" si="0"/>
        <v>2013</v>
      </c>
      <c r="X21" s="58">
        <f t="shared" si="0"/>
        <v>1527</v>
      </c>
      <c r="Y21" s="58">
        <f>SUM(W21:X21)</f>
        <v>3540</v>
      </c>
    </row>
    <row r="22" spans="1:26" s="219" customFormat="1" ht="10.8">
      <c r="A22" s="225"/>
      <c r="B22" s="225" t="s">
        <v>10</v>
      </c>
      <c r="C22" s="284">
        <v>0</v>
      </c>
      <c r="D22" s="285">
        <v>0</v>
      </c>
      <c r="E22" s="284">
        <v>1</v>
      </c>
      <c r="F22" s="285">
        <v>0</v>
      </c>
      <c r="G22" s="284">
        <v>2</v>
      </c>
      <c r="H22" s="285">
        <v>2</v>
      </c>
      <c r="I22" s="284">
        <v>831</v>
      </c>
      <c r="J22" s="285">
        <v>812</v>
      </c>
      <c r="K22" s="284">
        <v>827</v>
      </c>
      <c r="L22" s="285">
        <v>753</v>
      </c>
      <c r="M22" s="284">
        <v>217</v>
      </c>
      <c r="N22" s="285">
        <v>117</v>
      </c>
      <c r="O22" s="284">
        <v>21</v>
      </c>
      <c r="P22" s="286">
        <v>12</v>
      </c>
      <c r="Q22" s="284">
        <v>5</v>
      </c>
      <c r="R22" s="285">
        <v>1</v>
      </c>
      <c r="S22" s="284">
        <v>0</v>
      </c>
      <c r="T22" s="285">
        <v>1</v>
      </c>
      <c r="U22" s="284">
        <v>0</v>
      </c>
      <c r="V22" s="286">
        <v>0</v>
      </c>
      <c r="W22" s="58">
        <f t="shared" si="0"/>
        <v>1904</v>
      </c>
      <c r="X22" s="58">
        <f t="shared" si="0"/>
        <v>1698</v>
      </c>
      <c r="Y22" s="58">
        <f>SUM(W22:X22)</f>
        <v>3602</v>
      </c>
    </row>
    <row r="23" spans="1:26" s="219" customFormat="1" ht="10.8">
      <c r="A23" s="223"/>
      <c r="B23" s="225"/>
      <c r="C23" s="284"/>
      <c r="D23" s="285"/>
      <c r="E23" s="284"/>
      <c r="F23" s="285"/>
      <c r="G23" s="284"/>
      <c r="H23" s="285"/>
      <c r="I23" s="284"/>
      <c r="J23" s="285"/>
      <c r="K23" s="284"/>
      <c r="L23" s="285"/>
      <c r="M23" s="284"/>
      <c r="N23" s="285"/>
      <c r="O23" s="284"/>
      <c r="P23" s="285"/>
      <c r="Q23" s="284"/>
      <c r="R23" s="285"/>
      <c r="S23" s="284"/>
      <c r="T23" s="285"/>
      <c r="U23" s="284"/>
      <c r="V23" s="286"/>
      <c r="W23" s="58"/>
      <c r="X23" s="58"/>
      <c r="Y23" s="58"/>
      <c r="Z23" s="236"/>
    </row>
    <row r="24" spans="1:26" s="219" customFormat="1" ht="12">
      <c r="A24" s="222" t="s">
        <v>431</v>
      </c>
      <c r="B24" s="225"/>
      <c r="C24" s="284"/>
      <c r="D24" s="285"/>
      <c r="E24" s="284"/>
      <c r="F24" s="285"/>
      <c r="G24" s="284"/>
      <c r="H24" s="285"/>
      <c r="I24" s="284"/>
      <c r="J24" s="285"/>
      <c r="K24" s="284"/>
      <c r="L24" s="285"/>
      <c r="M24" s="284"/>
      <c r="N24" s="285"/>
      <c r="O24" s="284"/>
      <c r="P24" s="285"/>
      <c r="Q24" s="284"/>
      <c r="R24" s="285"/>
      <c r="S24" s="284"/>
      <c r="T24" s="285"/>
      <c r="U24" s="284"/>
      <c r="V24" s="286"/>
      <c r="W24" s="58"/>
      <c r="X24" s="58"/>
      <c r="Y24" s="58"/>
    </row>
    <row r="25" spans="1:26" s="219" customFormat="1" ht="13.2">
      <c r="A25" s="227"/>
      <c r="B25" s="223" t="s">
        <v>164</v>
      </c>
      <c r="C25" s="284"/>
      <c r="D25" s="285"/>
      <c r="E25" s="284"/>
      <c r="F25" s="285"/>
      <c r="G25" s="284"/>
      <c r="H25" s="285"/>
      <c r="I25" s="284"/>
      <c r="J25" s="285"/>
      <c r="K25" s="284"/>
      <c r="L25" s="285"/>
      <c r="M25" s="284"/>
      <c r="N25" s="285"/>
      <c r="O25" s="284"/>
      <c r="P25" s="285"/>
      <c r="Q25" s="284"/>
      <c r="R25" s="285"/>
      <c r="S25" s="284"/>
      <c r="T25" s="285"/>
      <c r="U25" s="284"/>
      <c r="V25" s="286"/>
      <c r="W25" s="58"/>
      <c r="X25" s="58"/>
      <c r="Y25" s="58"/>
    </row>
    <row r="26" spans="1:26" s="219" customFormat="1" ht="10.8">
      <c r="A26" s="225"/>
      <c r="B26" s="225" t="s">
        <v>432</v>
      </c>
      <c r="C26" s="284">
        <v>0</v>
      </c>
      <c r="D26" s="285">
        <v>0</v>
      </c>
      <c r="E26" s="284">
        <v>0</v>
      </c>
      <c r="F26" s="285">
        <v>0</v>
      </c>
      <c r="G26" s="284">
        <v>0</v>
      </c>
      <c r="H26" s="285">
        <v>0</v>
      </c>
      <c r="I26" s="284">
        <v>1</v>
      </c>
      <c r="J26" s="285">
        <v>0</v>
      </c>
      <c r="K26" s="284">
        <v>73</v>
      </c>
      <c r="L26" s="285">
        <v>73</v>
      </c>
      <c r="M26" s="284">
        <v>1637</v>
      </c>
      <c r="N26" s="285">
        <v>2410</v>
      </c>
      <c r="O26" s="284">
        <v>322</v>
      </c>
      <c r="P26" s="285">
        <v>411</v>
      </c>
      <c r="Q26" s="284">
        <v>72</v>
      </c>
      <c r="R26" s="285">
        <v>68</v>
      </c>
      <c r="S26" s="284">
        <v>11</v>
      </c>
      <c r="T26" s="285">
        <v>7</v>
      </c>
      <c r="U26" s="284">
        <v>2</v>
      </c>
      <c r="V26" s="286">
        <v>3</v>
      </c>
      <c r="W26" s="58">
        <f t="shared" ref="W26:X29" si="1">C26+E26+G26+I26+K26+M26+O26+Q26+S26+U26</f>
        <v>2118</v>
      </c>
      <c r="X26" s="58">
        <f t="shared" si="1"/>
        <v>2972</v>
      </c>
      <c r="Y26" s="58">
        <f>SUM(W26:X26)</f>
        <v>5090</v>
      </c>
    </row>
    <row r="27" spans="1:26" s="219" customFormat="1" ht="10.8">
      <c r="A27" s="225"/>
      <c r="B27" s="225" t="s">
        <v>433</v>
      </c>
      <c r="C27" s="284">
        <v>0</v>
      </c>
      <c r="D27" s="285">
        <v>0</v>
      </c>
      <c r="E27" s="284">
        <v>0</v>
      </c>
      <c r="F27" s="285">
        <v>0</v>
      </c>
      <c r="G27" s="284">
        <v>0</v>
      </c>
      <c r="H27" s="285">
        <v>0</v>
      </c>
      <c r="I27" s="284">
        <v>0</v>
      </c>
      <c r="J27" s="285">
        <v>0</v>
      </c>
      <c r="K27" s="284">
        <v>3</v>
      </c>
      <c r="L27" s="285">
        <v>4</v>
      </c>
      <c r="M27" s="284">
        <v>63</v>
      </c>
      <c r="N27" s="285">
        <v>159</v>
      </c>
      <c r="O27" s="284">
        <v>26</v>
      </c>
      <c r="P27" s="285">
        <v>47</v>
      </c>
      <c r="Q27" s="284">
        <v>9</v>
      </c>
      <c r="R27" s="285">
        <v>10</v>
      </c>
      <c r="S27" s="284">
        <v>1</v>
      </c>
      <c r="T27" s="285">
        <v>3</v>
      </c>
      <c r="U27" s="284">
        <v>1</v>
      </c>
      <c r="V27" s="286">
        <v>0</v>
      </c>
      <c r="W27" s="58">
        <f t="shared" si="1"/>
        <v>103</v>
      </c>
      <c r="X27" s="58">
        <f t="shared" si="1"/>
        <v>223</v>
      </c>
      <c r="Y27" s="58">
        <f>SUM(W27:X27)</f>
        <v>326</v>
      </c>
    </row>
    <row r="28" spans="1:26" s="219" customFormat="1" ht="10.8">
      <c r="A28" s="225"/>
      <c r="B28" s="225" t="s">
        <v>434</v>
      </c>
      <c r="C28" s="284">
        <v>0</v>
      </c>
      <c r="D28" s="285">
        <v>0</v>
      </c>
      <c r="E28" s="284">
        <v>0</v>
      </c>
      <c r="F28" s="285">
        <v>0</v>
      </c>
      <c r="G28" s="284">
        <v>0</v>
      </c>
      <c r="H28" s="285">
        <v>0</v>
      </c>
      <c r="I28" s="284">
        <v>0</v>
      </c>
      <c r="J28" s="285">
        <v>0</v>
      </c>
      <c r="K28" s="284">
        <v>7</v>
      </c>
      <c r="L28" s="285">
        <v>8</v>
      </c>
      <c r="M28" s="284">
        <v>988</v>
      </c>
      <c r="N28" s="285">
        <v>777</v>
      </c>
      <c r="O28" s="284">
        <v>608</v>
      </c>
      <c r="P28" s="285">
        <v>400</v>
      </c>
      <c r="Q28" s="284">
        <v>199</v>
      </c>
      <c r="R28" s="285">
        <v>119</v>
      </c>
      <c r="S28" s="284">
        <v>35</v>
      </c>
      <c r="T28" s="285">
        <v>28</v>
      </c>
      <c r="U28" s="284">
        <v>8</v>
      </c>
      <c r="V28" s="286">
        <v>8</v>
      </c>
      <c r="W28" s="58">
        <f t="shared" si="1"/>
        <v>1845</v>
      </c>
      <c r="X28" s="58">
        <f t="shared" si="1"/>
        <v>1340</v>
      </c>
      <c r="Y28" s="58">
        <f>SUM(W28:X28)</f>
        <v>3185</v>
      </c>
    </row>
    <row r="29" spans="1:26" s="219" customFormat="1" ht="10.8">
      <c r="A29" s="225"/>
      <c r="B29" s="225" t="s">
        <v>435</v>
      </c>
      <c r="C29" s="284">
        <v>0</v>
      </c>
      <c r="D29" s="285">
        <v>0</v>
      </c>
      <c r="E29" s="284">
        <v>0</v>
      </c>
      <c r="F29" s="285">
        <v>0</v>
      </c>
      <c r="G29" s="284">
        <v>0</v>
      </c>
      <c r="H29" s="285">
        <v>0</v>
      </c>
      <c r="I29" s="284">
        <v>0</v>
      </c>
      <c r="J29" s="285">
        <v>0</v>
      </c>
      <c r="K29" s="284">
        <v>0</v>
      </c>
      <c r="L29" s="285">
        <v>0</v>
      </c>
      <c r="M29" s="284">
        <v>524</v>
      </c>
      <c r="N29" s="285">
        <v>510</v>
      </c>
      <c r="O29" s="284">
        <v>621</v>
      </c>
      <c r="P29" s="285">
        <v>550</v>
      </c>
      <c r="Q29" s="284">
        <v>221</v>
      </c>
      <c r="R29" s="285">
        <v>151</v>
      </c>
      <c r="S29" s="284">
        <v>49</v>
      </c>
      <c r="T29" s="285">
        <v>28</v>
      </c>
      <c r="U29" s="284">
        <v>7</v>
      </c>
      <c r="V29" s="286">
        <v>6</v>
      </c>
      <c r="W29" s="58">
        <f t="shared" si="1"/>
        <v>1422</v>
      </c>
      <c r="X29" s="58">
        <f t="shared" si="1"/>
        <v>1245</v>
      </c>
      <c r="Y29" s="58">
        <f>SUM(W29:X29)</f>
        <v>2667</v>
      </c>
    </row>
    <row r="30" spans="1:26" s="219" customFormat="1" ht="10.8">
      <c r="A30" s="225"/>
      <c r="B30" s="225"/>
      <c r="C30" s="284"/>
      <c r="D30" s="285"/>
      <c r="E30" s="284"/>
      <c r="F30" s="285"/>
      <c r="G30" s="284"/>
      <c r="H30" s="285"/>
      <c r="I30" s="284"/>
      <c r="J30" s="285"/>
      <c r="K30" s="284"/>
      <c r="L30" s="285"/>
      <c r="M30" s="284"/>
      <c r="N30" s="285"/>
      <c r="O30" s="284"/>
      <c r="P30" s="285"/>
      <c r="Q30" s="284"/>
      <c r="R30" s="285"/>
      <c r="S30" s="284"/>
      <c r="T30" s="285"/>
      <c r="U30" s="284"/>
      <c r="V30" s="286"/>
      <c r="W30" s="58"/>
      <c r="X30" s="58"/>
      <c r="Y30" s="58"/>
    </row>
    <row r="31" spans="1:26" s="219" customFormat="1" ht="13.2">
      <c r="A31" s="227"/>
      <c r="B31" s="223" t="s">
        <v>354</v>
      </c>
      <c r="C31" s="284"/>
      <c r="D31" s="285"/>
      <c r="E31" s="284"/>
      <c r="F31" s="285"/>
      <c r="G31" s="284"/>
      <c r="H31" s="285"/>
      <c r="I31" s="284"/>
      <c r="J31" s="285"/>
      <c r="K31" s="284"/>
      <c r="L31" s="285"/>
      <c r="M31" s="284"/>
      <c r="N31" s="285"/>
      <c r="O31" s="284"/>
      <c r="P31" s="285"/>
      <c r="Q31" s="284"/>
      <c r="R31" s="285"/>
      <c r="S31" s="284"/>
      <c r="T31" s="285"/>
      <c r="U31" s="284"/>
      <c r="V31" s="286"/>
      <c r="W31" s="58"/>
      <c r="X31" s="58"/>
      <c r="Y31" s="58"/>
    </row>
    <row r="32" spans="1:26" s="219" customFormat="1" ht="10.8">
      <c r="A32" s="225"/>
      <c r="B32" s="40" t="s">
        <v>547</v>
      </c>
      <c r="C32" s="284">
        <v>0</v>
      </c>
      <c r="D32" s="285">
        <v>0</v>
      </c>
      <c r="E32" s="284">
        <v>0</v>
      </c>
      <c r="F32" s="285">
        <v>0</v>
      </c>
      <c r="G32" s="284">
        <v>0</v>
      </c>
      <c r="H32" s="285">
        <v>0</v>
      </c>
      <c r="I32" s="284">
        <v>0</v>
      </c>
      <c r="J32" s="285">
        <v>0</v>
      </c>
      <c r="K32" s="284">
        <v>0</v>
      </c>
      <c r="L32" s="285">
        <v>0</v>
      </c>
      <c r="M32" s="284">
        <v>0</v>
      </c>
      <c r="N32" s="285">
        <v>0</v>
      </c>
      <c r="O32" s="284">
        <v>6</v>
      </c>
      <c r="P32" s="285">
        <v>1</v>
      </c>
      <c r="Q32" s="284">
        <v>2</v>
      </c>
      <c r="R32" s="285">
        <v>6</v>
      </c>
      <c r="S32" s="284">
        <v>1</v>
      </c>
      <c r="T32" s="285">
        <v>4</v>
      </c>
      <c r="U32" s="284">
        <v>0</v>
      </c>
      <c r="V32" s="286">
        <v>3</v>
      </c>
      <c r="W32" s="58">
        <f t="shared" ref="W32:X34" si="2">C32+E32+G32+I32+K32+M32+O32+Q32+S32+U32</f>
        <v>9</v>
      </c>
      <c r="X32" s="58">
        <f t="shared" si="2"/>
        <v>14</v>
      </c>
      <c r="Y32" s="58">
        <f>SUM(W32:X32)</f>
        <v>23</v>
      </c>
    </row>
    <row r="33" spans="1:25" s="219" customFormat="1" ht="10.8">
      <c r="A33" s="225"/>
      <c r="B33" s="40" t="s">
        <v>548</v>
      </c>
      <c r="C33" s="284">
        <v>0</v>
      </c>
      <c r="D33" s="285">
        <v>0</v>
      </c>
      <c r="E33" s="284">
        <v>0</v>
      </c>
      <c r="F33" s="285">
        <v>0</v>
      </c>
      <c r="G33" s="284">
        <v>0</v>
      </c>
      <c r="H33" s="285">
        <v>0</v>
      </c>
      <c r="I33" s="284">
        <v>0</v>
      </c>
      <c r="J33" s="285">
        <v>0</v>
      </c>
      <c r="K33" s="284">
        <v>0</v>
      </c>
      <c r="L33" s="285">
        <v>0</v>
      </c>
      <c r="M33" s="284">
        <v>0</v>
      </c>
      <c r="N33" s="285">
        <v>0</v>
      </c>
      <c r="O33" s="284">
        <v>411</v>
      </c>
      <c r="P33" s="285">
        <v>402</v>
      </c>
      <c r="Q33" s="284">
        <v>530</v>
      </c>
      <c r="R33" s="285">
        <v>532</v>
      </c>
      <c r="S33" s="284">
        <v>209</v>
      </c>
      <c r="T33" s="285">
        <v>161</v>
      </c>
      <c r="U33" s="284">
        <v>60</v>
      </c>
      <c r="V33" s="286">
        <v>57</v>
      </c>
      <c r="W33" s="58">
        <f t="shared" si="2"/>
        <v>1210</v>
      </c>
      <c r="X33" s="58">
        <f t="shared" si="2"/>
        <v>1152</v>
      </c>
      <c r="Y33" s="58">
        <f>SUM(W33:X33)</f>
        <v>2362</v>
      </c>
    </row>
    <row r="34" spans="1:25" s="219" customFormat="1" ht="10.8">
      <c r="A34" s="225"/>
      <c r="B34" s="225" t="s">
        <v>437</v>
      </c>
      <c r="C34" s="284">
        <v>0</v>
      </c>
      <c r="D34" s="285">
        <v>0</v>
      </c>
      <c r="E34" s="284">
        <v>0</v>
      </c>
      <c r="F34" s="285">
        <v>0</v>
      </c>
      <c r="G34" s="284">
        <v>0</v>
      </c>
      <c r="H34" s="285">
        <v>0</v>
      </c>
      <c r="I34" s="284">
        <v>0</v>
      </c>
      <c r="J34" s="285">
        <v>0</v>
      </c>
      <c r="K34" s="284">
        <v>0</v>
      </c>
      <c r="L34" s="285">
        <v>0</v>
      </c>
      <c r="M34" s="284">
        <v>0</v>
      </c>
      <c r="N34" s="285">
        <v>0</v>
      </c>
      <c r="O34" s="284">
        <v>8</v>
      </c>
      <c r="P34" s="285">
        <v>31</v>
      </c>
      <c r="Q34" s="284">
        <v>20</v>
      </c>
      <c r="R34" s="285">
        <v>45</v>
      </c>
      <c r="S34" s="284">
        <v>1</v>
      </c>
      <c r="T34" s="285">
        <v>3</v>
      </c>
      <c r="U34" s="284">
        <v>3</v>
      </c>
      <c r="V34" s="286">
        <v>2</v>
      </c>
      <c r="W34" s="58">
        <f t="shared" si="2"/>
        <v>32</v>
      </c>
      <c r="X34" s="58">
        <f t="shared" si="2"/>
        <v>81</v>
      </c>
      <c r="Y34" s="58">
        <f>SUM(W34:X34)</f>
        <v>113</v>
      </c>
    </row>
    <row r="35" spans="1:25" s="219" customFormat="1" ht="10.8">
      <c r="A35" s="225"/>
      <c r="B35" s="225"/>
      <c r="C35" s="284"/>
      <c r="D35" s="285"/>
      <c r="E35" s="284"/>
      <c r="F35" s="285"/>
      <c r="G35" s="284"/>
      <c r="H35" s="285"/>
      <c r="I35" s="284"/>
      <c r="J35" s="285"/>
      <c r="K35" s="284"/>
      <c r="L35" s="285"/>
      <c r="M35" s="284"/>
      <c r="N35" s="285"/>
      <c r="O35" s="284"/>
      <c r="P35" s="285"/>
      <c r="Q35" s="284"/>
      <c r="R35" s="285"/>
      <c r="S35" s="284"/>
      <c r="T35" s="285"/>
      <c r="U35" s="284"/>
      <c r="V35" s="286"/>
      <c r="W35" s="58"/>
      <c r="X35" s="58"/>
      <c r="Y35" s="58"/>
    </row>
    <row r="36" spans="1:25" s="219" customFormat="1" ht="10.8">
      <c r="A36" s="225"/>
      <c r="B36" s="223" t="s">
        <v>413</v>
      </c>
      <c r="C36" s="284"/>
      <c r="D36" s="285"/>
      <c r="E36" s="284"/>
      <c r="F36" s="285"/>
      <c r="G36" s="284"/>
      <c r="H36" s="285"/>
      <c r="I36" s="284"/>
      <c r="J36" s="285"/>
      <c r="K36" s="284"/>
      <c r="L36" s="285"/>
      <c r="M36" s="284"/>
      <c r="N36" s="285"/>
      <c r="O36" s="284"/>
      <c r="P36" s="285"/>
      <c r="Q36" s="284"/>
      <c r="R36" s="285"/>
      <c r="S36" s="284"/>
      <c r="T36" s="285"/>
      <c r="U36" s="284"/>
      <c r="V36" s="286"/>
      <c r="W36" s="58"/>
      <c r="X36" s="58"/>
      <c r="Y36" s="58"/>
    </row>
    <row r="37" spans="1:25" s="219" customFormat="1" ht="10.8">
      <c r="A37" s="225"/>
      <c r="B37" s="225" t="s">
        <v>438</v>
      </c>
      <c r="C37" s="284">
        <v>0</v>
      </c>
      <c r="D37" s="285">
        <v>0</v>
      </c>
      <c r="E37" s="284">
        <v>0</v>
      </c>
      <c r="F37" s="285">
        <v>0</v>
      </c>
      <c r="G37" s="284">
        <v>0</v>
      </c>
      <c r="H37" s="285">
        <v>0</v>
      </c>
      <c r="I37" s="284">
        <v>0</v>
      </c>
      <c r="J37" s="285">
        <v>0</v>
      </c>
      <c r="K37" s="284">
        <v>0</v>
      </c>
      <c r="L37" s="285">
        <v>0</v>
      </c>
      <c r="M37" s="284">
        <v>0</v>
      </c>
      <c r="N37" s="285">
        <v>0</v>
      </c>
      <c r="O37" s="284">
        <v>0</v>
      </c>
      <c r="P37" s="285">
        <v>0</v>
      </c>
      <c r="Q37" s="284">
        <v>0</v>
      </c>
      <c r="R37" s="285">
        <v>0</v>
      </c>
      <c r="S37" s="284">
        <v>0</v>
      </c>
      <c r="T37" s="285">
        <v>0</v>
      </c>
      <c r="U37" s="284">
        <v>0</v>
      </c>
      <c r="V37" s="286">
        <v>0</v>
      </c>
      <c r="W37" s="58">
        <f>C37+E37+G37+I37+K37+M37+O37+Q37+S37+U37</f>
        <v>0</v>
      </c>
      <c r="X37" s="58">
        <f>D37+F37+H37+J37+L37+N37+P37+R37+T37+V37</f>
        <v>0</v>
      </c>
      <c r="Y37" s="58">
        <f>SUM(W37:X37)</f>
        <v>0</v>
      </c>
    </row>
    <row r="38" spans="1:25" s="219" customFormat="1" ht="10.8">
      <c r="A38" s="225"/>
      <c r="B38" s="225" t="s">
        <v>439</v>
      </c>
      <c r="C38" s="284">
        <v>0</v>
      </c>
      <c r="D38" s="285">
        <v>0</v>
      </c>
      <c r="E38" s="284">
        <v>0</v>
      </c>
      <c r="F38" s="285">
        <v>0</v>
      </c>
      <c r="G38" s="284">
        <v>0</v>
      </c>
      <c r="H38" s="285">
        <v>0</v>
      </c>
      <c r="I38" s="284">
        <v>0</v>
      </c>
      <c r="J38" s="285">
        <v>0</v>
      </c>
      <c r="K38" s="284">
        <v>0</v>
      </c>
      <c r="L38" s="285">
        <v>0</v>
      </c>
      <c r="M38" s="284">
        <v>0</v>
      </c>
      <c r="N38" s="285">
        <v>0</v>
      </c>
      <c r="O38" s="284">
        <v>59</v>
      </c>
      <c r="P38" s="285">
        <v>26</v>
      </c>
      <c r="Q38" s="284">
        <v>60</v>
      </c>
      <c r="R38" s="285">
        <v>27</v>
      </c>
      <c r="S38" s="284">
        <v>39</v>
      </c>
      <c r="T38" s="285">
        <v>27</v>
      </c>
      <c r="U38" s="284">
        <v>25</v>
      </c>
      <c r="V38" s="286">
        <v>36</v>
      </c>
      <c r="W38" s="58">
        <f>C38+E38+G38+I38+K38+M38+O38+Q38+S38+U38</f>
        <v>183</v>
      </c>
      <c r="X38" s="58">
        <f>D38+F38+H38+J38+L38+N38+P38+R38+T38+V38</f>
        <v>116</v>
      </c>
      <c r="Y38" s="58">
        <f>SUM(W38:X38)</f>
        <v>299</v>
      </c>
    </row>
    <row r="39" spans="1:25" s="219" customFormat="1" ht="10.8">
      <c r="A39" s="225"/>
      <c r="B39" s="225"/>
      <c r="C39" s="287"/>
      <c r="D39" s="288"/>
      <c r="E39" s="287"/>
      <c r="F39" s="288"/>
      <c r="G39" s="287"/>
      <c r="H39" s="288"/>
      <c r="I39" s="287"/>
      <c r="J39" s="288"/>
      <c r="K39" s="287"/>
      <c r="L39" s="288"/>
      <c r="M39" s="287"/>
      <c r="N39" s="288"/>
      <c r="O39" s="287"/>
      <c r="P39" s="288"/>
      <c r="Q39" s="287"/>
      <c r="R39" s="288"/>
      <c r="S39" s="287"/>
      <c r="T39" s="288"/>
      <c r="U39" s="287"/>
      <c r="V39" s="289"/>
      <c r="W39" s="40"/>
      <c r="X39" s="40"/>
      <c r="Y39" s="40"/>
    </row>
    <row r="40" spans="1:25" s="219" customFormat="1" ht="12">
      <c r="A40" s="222" t="s">
        <v>440</v>
      </c>
      <c r="B40" s="225"/>
      <c r="C40" s="284"/>
      <c r="D40" s="285"/>
      <c r="E40" s="284"/>
      <c r="F40" s="285"/>
      <c r="G40" s="284"/>
      <c r="H40" s="285"/>
      <c r="I40" s="284"/>
      <c r="J40" s="285"/>
      <c r="K40" s="284"/>
      <c r="L40" s="285"/>
      <c r="M40" s="284"/>
      <c r="N40" s="285"/>
      <c r="O40" s="284"/>
      <c r="P40" s="285"/>
      <c r="Q40" s="284"/>
      <c r="R40" s="285"/>
      <c r="S40" s="284"/>
      <c r="T40" s="285"/>
      <c r="U40" s="284"/>
      <c r="V40" s="286"/>
      <c r="W40" s="58"/>
      <c r="X40" s="58"/>
      <c r="Y40" s="58"/>
    </row>
    <row r="41" spans="1:25" s="219" customFormat="1" ht="12">
      <c r="A41" s="222"/>
      <c r="B41" s="225" t="s">
        <v>441</v>
      </c>
      <c r="C41" s="284">
        <v>0</v>
      </c>
      <c r="D41" s="285">
        <v>0</v>
      </c>
      <c r="E41" s="284">
        <v>0</v>
      </c>
      <c r="F41" s="285">
        <v>0</v>
      </c>
      <c r="G41" s="284">
        <v>0</v>
      </c>
      <c r="H41" s="285">
        <v>0</v>
      </c>
      <c r="I41" s="284">
        <v>0</v>
      </c>
      <c r="J41" s="285">
        <v>3</v>
      </c>
      <c r="K41" s="284">
        <v>0</v>
      </c>
      <c r="L41" s="285">
        <v>7</v>
      </c>
      <c r="M41" s="284">
        <v>0</v>
      </c>
      <c r="N41" s="285">
        <v>3</v>
      </c>
      <c r="O41" s="284">
        <v>0</v>
      </c>
      <c r="P41" s="285">
        <v>0</v>
      </c>
      <c r="Q41" s="284">
        <v>0</v>
      </c>
      <c r="R41" s="285">
        <v>0</v>
      </c>
      <c r="S41" s="284">
        <v>0</v>
      </c>
      <c r="T41" s="285">
        <v>0</v>
      </c>
      <c r="U41" s="284">
        <v>0</v>
      </c>
      <c r="V41" s="286">
        <v>0</v>
      </c>
      <c r="W41" s="58">
        <f t="shared" ref="W41:X44" si="3">C41+E41+G41+I41+K41+M41+O41+Q41+S41+U41</f>
        <v>0</v>
      </c>
      <c r="X41" s="58">
        <f t="shared" si="3"/>
        <v>13</v>
      </c>
      <c r="Y41" s="58">
        <f>SUM(W41:X41)</f>
        <v>13</v>
      </c>
    </row>
    <row r="42" spans="1:25" s="219" customFormat="1" ht="10.8">
      <c r="A42" s="225"/>
      <c r="B42" s="225" t="s">
        <v>435</v>
      </c>
      <c r="C42" s="284">
        <v>0</v>
      </c>
      <c r="D42" s="285">
        <v>0</v>
      </c>
      <c r="E42" s="284">
        <v>0</v>
      </c>
      <c r="F42" s="285">
        <v>0</v>
      </c>
      <c r="G42" s="284">
        <v>0</v>
      </c>
      <c r="H42" s="285">
        <v>0</v>
      </c>
      <c r="I42" s="284">
        <v>0</v>
      </c>
      <c r="J42" s="285">
        <v>0</v>
      </c>
      <c r="K42" s="284">
        <v>0</v>
      </c>
      <c r="L42" s="285">
        <v>0</v>
      </c>
      <c r="M42" s="284">
        <v>0</v>
      </c>
      <c r="N42" s="285">
        <v>3</v>
      </c>
      <c r="O42" s="284">
        <v>0</v>
      </c>
      <c r="P42" s="285">
        <v>5</v>
      </c>
      <c r="Q42" s="284">
        <v>0</v>
      </c>
      <c r="R42" s="285">
        <v>1</v>
      </c>
      <c r="S42" s="284">
        <v>0</v>
      </c>
      <c r="T42" s="285">
        <v>0</v>
      </c>
      <c r="U42" s="284">
        <v>0</v>
      </c>
      <c r="V42" s="286">
        <v>1</v>
      </c>
      <c r="W42" s="58">
        <f t="shared" si="3"/>
        <v>0</v>
      </c>
      <c r="X42" s="58">
        <f t="shared" si="3"/>
        <v>10</v>
      </c>
      <c r="Y42" s="58">
        <f>SUM(W42:X42)</f>
        <v>10</v>
      </c>
    </row>
    <row r="43" spans="1:25" s="219" customFormat="1" ht="10.8">
      <c r="A43" s="225"/>
      <c r="B43" s="225" t="s">
        <v>442</v>
      </c>
      <c r="C43" s="284">
        <v>0</v>
      </c>
      <c r="D43" s="285">
        <v>0</v>
      </c>
      <c r="E43" s="284">
        <v>0</v>
      </c>
      <c r="F43" s="285">
        <v>0</v>
      </c>
      <c r="G43" s="284">
        <v>0</v>
      </c>
      <c r="H43" s="285">
        <v>0</v>
      </c>
      <c r="I43" s="284">
        <v>0</v>
      </c>
      <c r="J43" s="285">
        <v>0</v>
      </c>
      <c r="K43" s="284">
        <v>0</v>
      </c>
      <c r="L43" s="285">
        <v>0</v>
      </c>
      <c r="M43" s="284">
        <v>0</v>
      </c>
      <c r="N43" s="285">
        <v>0</v>
      </c>
      <c r="O43" s="284">
        <v>0</v>
      </c>
      <c r="P43" s="285">
        <v>0</v>
      </c>
      <c r="Q43" s="284">
        <v>0</v>
      </c>
      <c r="R43" s="285">
        <v>0</v>
      </c>
      <c r="S43" s="284">
        <v>0</v>
      </c>
      <c r="T43" s="285">
        <v>0</v>
      </c>
      <c r="U43" s="284">
        <v>0</v>
      </c>
      <c r="V43" s="286">
        <v>0</v>
      </c>
      <c r="W43" s="58">
        <f t="shared" si="3"/>
        <v>0</v>
      </c>
      <c r="X43" s="58">
        <f t="shared" si="3"/>
        <v>0</v>
      </c>
      <c r="Y43" s="58">
        <f>SUM(W43:X43)</f>
        <v>0</v>
      </c>
    </row>
    <row r="44" spans="1:25" s="219" customFormat="1" ht="10.8">
      <c r="A44" s="225"/>
      <c r="B44" s="225" t="s">
        <v>443</v>
      </c>
      <c r="C44" s="284">
        <v>0</v>
      </c>
      <c r="D44" s="285">
        <v>0</v>
      </c>
      <c r="E44" s="284">
        <v>0</v>
      </c>
      <c r="F44" s="285">
        <v>0</v>
      </c>
      <c r="G44" s="284">
        <v>0</v>
      </c>
      <c r="H44" s="285">
        <v>0</v>
      </c>
      <c r="I44" s="284">
        <v>0</v>
      </c>
      <c r="J44" s="285">
        <v>0</v>
      </c>
      <c r="K44" s="284">
        <v>0</v>
      </c>
      <c r="L44" s="285">
        <v>0</v>
      </c>
      <c r="M44" s="284">
        <v>0</v>
      </c>
      <c r="N44" s="285">
        <v>0</v>
      </c>
      <c r="O44" s="284">
        <v>2</v>
      </c>
      <c r="P44" s="285">
        <v>2</v>
      </c>
      <c r="Q44" s="284">
        <v>1</v>
      </c>
      <c r="R44" s="285">
        <v>2</v>
      </c>
      <c r="S44" s="284">
        <v>0</v>
      </c>
      <c r="T44" s="285">
        <v>2</v>
      </c>
      <c r="U44" s="284">
        <v>0</v>
      </c>
      <c r="V44" s="286">
        <v>3</v>
      </c>
      <c r="W44" s="58">
        <f t="shared" si="3"/>
        <v>3</v>
      </c>
      <c r="X44" s="58">
        <f t="shared" si="3"/>
        <v>9</v>
      </c>
      <c r="Y44" s="58">
        <f>SUM(W44:X44)</f>
        <v>12</v>
      </c>
    </row>
    <row r="45" spans="1:25" s="219" customFormat="1" ht="10.8">
      <c r="A45" s="225"/>
      <c r="B45" s="226"/>
      <c r="C45" s="284"/>
      <c r="D45" s="285"/>
      <c r="E45" s="284"/>
      <c r="F45" s="285"/>
      <c r="G45" s="284"/>
      <c r="H45" s="285"/>
      <c r="I45" s="284"/>
      <c r="J45" s="285"/>
      <c r="K45" s="284"/>
      <c r="L45" s="285"/>
      <c r="M45" s="284"/>
      <c r="N45" s="285"/>
      <c r="O45" s="284"/>
      <c r="P45" s="285"/>
      <c r="Q45" s="284"/>
      <c r="R45" s="285"/>
      <c r="S45" s="284"/>
      <c r="T45" s="285"/>
      <c r="U45" s="284"/>
      <c r="V45" s="286"/>
      <c r="W45" s="58"/>
      <c r="X45" s="58"/>
      <c r="Y45" s="58"/>
    </row>
    <row r="46" spans="1:25" s="219" customFormat="1" ht="12">
      <c r="A46" s="25" t="s">
        <v>549</v>
      </c>
      <c r="B46" s="314"/>
      <c r="C46" s="284"/>
      <c r="D46" s="285"/>
      <c r="E46" s="284"/>
      <c r="F46" s="285"/>
      <c r="G46" s="284"/>
      <c r="H46" s="285"/>
      <c r="I46" s="284"/>
      <c r="J46" s="285"/>
      <c r="K46" s="284"/>
      <c r="L46" s="285"/>
      <c r="M46" s="284"/>
      <c r="N46" s="285"/>
      <c r="O46" s="284"/>
      <c r="P46" s="285"/>
      <c r="Q46" s="284"/>
      <c r="R46" s="285"/>
      <c r="S46" s="284"/>
      <c r="T46" s="285"/>
      <c r="U46" s="284"/>
      <c r="V46" s="286"/>
      <c r="W46" s="58"/>
      <c r="X46" s="58"/>
      <c r="Y46" s="58"/>
    </row>
    <row r="47" spans="1:25" s="219" customFormat="1" ht="11.4">
      <c r="A47" s="233"/>
      <c r="B47" s="226" t="s">
        <v>24</v>
      </c>
      <c r="C47" s="284">
        <v>0</v>
      </c>
      <c r="D47" s="285">
        <v>0</v>
      </c>
      <c r="E47" s="284">
        <v>0</v>
      </c>
      <c r="F47" s="285">
        <v>0</v>
      </c>
      <c r="G47" s="284">
        <v>0</v>
      </c>
      <c r="H47" s="285">
        <v>0</v>
      </c>
      <c r="I47" s="284">
        <v>0</v>
      </c>
      <c r="J47" s="285">
        <v>0</v>
      </c>
      <c r="K47" s="284">
        <v>0</v>
      </c>
      <c r="L47" s="285">
        <v>0</v>
      </c>
      <c r="M47" s="284">
        <v>0</v>
      </c>
      <c r="N47" s="285">
        <v>0</v>
      </c>
      <c r="O47" s="284">
        <v>3</v>
      </c>
      <c r="P47" s="285">
        <v>0</v>
      </c>
      <c r="Q47" s="284">
        <v>3</v>
      </c>
      <c r="R47" s="285">
        <v>2</v>
      </c>
      <c r="S47" s="284">
        <v>2</v>
      </c>
      <c r="T47" s="285">
        <v>2</v>
      </c>
      <c r="U47" s="284">
        <v>1</v>
      </c>
      <c r="V47" s="286">
        <v>0</v>
      </c>
      <c r="W47" s="58">
        <f t="shared" ref="W47:W48" si="4">C47+E47+G47+I47+K47+M47+O47+Q47+S47+U47</f>
        <v>9</v>
      </c>
      <c r="X47" s="58">
        <f t="shared" ref="X47:X48" si="5">D47+F47+H47+J47+L47+N47+P47+R47+T47+V47</f>
        <v>4</v>
      </c>
      <c r="Y47" s="58">
        <f>SUM(W47:X47)</f>
        <v>13</v>
      </c>
    </row>
    <row r="48" spans="1:25" s="219" customFormat="1" ht="11.4">
      <c r="A48" s="233"/>
      <c r="B48" s="226" t="s">
        <v>25</v>
      </c>
      <c r="C48" s="284">
        <v>0</v>
      </c>
      <c r="D48" s="285">
        <v>0</v>
      </c>
      <c r="E48" s="284">
        <v>0</v>
      </c>
      <c r="F48" s="285">
        <v>0</v>
      </c>
      <c r="G48" s="284">
        <v>0</v>
      </c>
      <c r="H48" s="285">
        <v>0</v>
      </c>
      <c r="I48" s="284">
        <v>0</v>
      </c>
      <c r="J48" s="285">
        <v>0</v>
      </c>
      <c r="K48" s="284">
        <v>0</v>
      </c>
      <c r="L48" s="285">
        <v>0</v>
      </c>
      <c r="M48" s="284">
        <v>0</v>
      </c>
      <c r="N48" s="285">
        <v>0</v>
      </c>
      <c r="O48" s="284">
        <v>0</v>
      </c>
      <c r="P48" s="285">
        <v>0</v>
      </c>
      <c r="Q48" s="284">
        <v>1</v>
      </c>
      <c r="R48" s="285">
        <v>0</v>
      </c>
      <c r="S48" s="284">
        <v>0</v>
      </c>
      <c r="T48" s="285">
        <v>0</v>
      </c>
      <c r="U48" s="284">
        <v>0</v>
      </c>
      <c r="V48" s="286">
        <v>0</v>
      </c>
      <c r="W48" s="58">
        <f t="shared" si="4"/>
        <v>1</v>
      </c>
      <c r="X48" s="58">
        <f t="shared" si="5"/>
        <v>0</v>
      </c>
      <c r="Y48" s="58">
        <f>SUM(W48:X48)</f>
        <v>1</v>
      </c>
    </row>
    <row r="49" spans="1:26" ht="10.8">
      <c r="A49" s="42"/>
      <c r="B49" s="42"/>
      <c r="C49" s="42"/>
      <c r="D49" s="42"/>
      <c r="E49" s="42"/>
      <c r="F49" s="42"/>
      <c r="G49" s="42"/>
      <c r="H49" s="42"/>
      <c r="I49" s="42"/>
      <c r="J49" s="42"/>
      <c r="K49" s="42"/>
      <c r="L49" s="42"/>
      <c r="M49" s="42"/>
      <c r="N49" s="42"/>
      <c r="O49" s="42"/>
      <c r="P49" s="42"/>
      <c r="Q49" s="42"/>
      <c r="R49" s="42"/>
      <c r="S49" s="42"/>
      <c r="T49" s="42"/>
      <c r="U49" s="42"/>
      <c r="V49" s="42"/>
      <c r="W49" s="58"/>
      <c r="X49" s="58"/>
      <c r="Y49" s="58"/>
      <c r="Z49" s="58"/>
    </row>
    <row r="50" spans="1:26" ht="10.8">
      <c r="A50" s="29" t="s">
        <v>534</v>
      </c>
      <c r="B50" s="42"/>
      <c r="C50" s="42"/>
      <c r="D50" s="42"/>
      <c r="E50" s="42"/>
      <c r="F50" s="42"/>
      <c r="G50" s="42"/>
      <c r="H50" s="42"/>
      <c r="I50" s="42"/>
      <c r="J50" s="42"/>
      <c r="K50" s="42"/>
      <c r="L50" s="42"/>
      <c r="M50" s="42"/>
      <c r="N50" s="42"/>
      <c r="O50" s="42"/>
      <c r="P50" s="42"/>
      <c r="Q50" s="42"/>
      <c r="R50" s="42"/>
      <c r="S50" s="42"/>
      <c r="T50" s="42"/>
      <c r="U50" s="42"/>
      <c r="V50" s="42"/>
      <c r="W50" s="58"/>
      <c r="X50" s="58"/>
      <c r="Y50" s="58"/>
      <c r="Z50" s="58"/>
    </row>
    <row r="51" spans="1:26" ht="21" customHeight="1">
      <c r="A51" s="336" t="s">
        <v>544</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42"/>
    </row>
    <row r="52" spans="1:26" ht="32.4" customHeight="1">
      <c r="A52" s="336" t="s">
        <v>545</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row>
    <row r="53" spans="1:26" ht="10.8">
      <c r="A53" s="42"/>
      <c r="B53" s="56"/>
      <c r="C53" s="42"/>
      <c r="D53" s="42"/>
      <c r="E53" s="42"/>
      <c r="F53" s="42"/>
      <c r="G53" s="42"/>
      <c r="H53" s="42"/>
      <c r="I53" s="42"/>
      <c r="J53" s="42"/>
      <c r="K53" s="42"/>
      <c r="L53" s="42"/>
    </row>
    <row r="54" spans="1:26" ht="10.8">
      <c r="A54" s="42"/>
      <c r="B54" s="42"/>
      <c r="C54" s="42"/>
      <c r="D54" s="42"/>
      <c r="E54" s="42"/>
      <c r="F54" s="42"/>
      <c r="G54" s="42"/>
      <c r="H54" s="42"/>
      <c r="I54" s="42"/>
      <c r="J54" s="42"/>
      <c r="K54" s="42"/>
      <c r="L54" s="42"/>
      <c r="M54" s="42"/>
      <c r="N54" s="42"/>
      <c r="O54" s="42"/>
      <c r="P54" s="42"/>
      <c r="Q54" s="42"/>
      <c r="R54" s="42"/>
      <c r="S54" s="42"/>
      <c r="T54" s="42"/>
      <c r="U54" s="42"/>
      <c r="V54" s="42"/>
    </row>
    <row r="55" spans="1:26" ht="10.8">
      <c r="A55" s="42"/>
      <c r="B55" s="42"/>
      <c r="C55" s="42"/>
      <c r="D55" s="42"/>
      <c r="E55" s="42"/>
      <c r="F55" s="42"/>
      <c r="G55" s="42"/>
      <c r="H55" s="42"/>
      <c r="I55" s="42"/>
      <c r="J55" s="42"/>
      <c r="K55" s="42"/>
      <c r="L55" s="42"/>
      <c r="M55" s="42"/>
      <c r="N55" s="42"/>
      <c r="O55" s="42"/>
      <c r="P55" s="42"/>
      <c r="Q55" s="42"/>
      <c r="R55" s="42"/>
      <c r="S55" s="42"/>
      <c r="T55" s="42"/>
      <c r="U55" s="42"/>
      <c r="V55" s="42"/>
    </row>
    <row r="56" spans="1:26" ht="10.8">
      <c r="A56" s="42"/>
      <c r="B56" s="42"/>
      <c r="C56" s="42"/>
      <c r="D56" s="42"/>
      <c r="E56" s="42"/>
      <c r="F56" s="42"/>
      <c r="G56" s="42"/>
      <c r="H56" s="42"/>
      <c r="I56" s="42"/>
      <c r="J56" s="42"/>
      <c r="K56" s="42"/>
      <c r="L56" s="42"/>
      <c r="M56" s="42"/>
      <c r="N56" s="42"/>
      <c r="O56" s="42"/>
      <c r="P56" s="42"/>
      <c r="Q56" s="42"/>
      <c r="R56" s="42"/>
      <c r="S56" s="42"/>
      <c r="T56" s="42"/>
      <c r="U56" s="42"/>
      <c r="V56" s="42"/>
    </row>
    <row r="57" spans="1:26" ht="10.8">
      <c r="A57" s="42"/>
      <c r="B57" s="42"/>
      <c r="C57" s="42"/>
      <c r="D57" s="42"/>
      <c r="E57" s="42"/>
      <c r="F57" s="42"/>
      <c r="G57" s="42"/>
      <c r="H57" s="42"/>
      <c r="I57" s="42"/>
      <c r="J57" s="42"/>
      <c r="K57" s="42"/>
      <c r="L57" s="42"/>
      <c r="M57" s="42"/>
    </row>
    <row r="58" spans="1:26" ht="10.8">
      <c r="A58" s="42"/>
      <c r="B58" s="42"/>
      <c r="C58" s="42"/>
      <c r="D58" s="42"/>
      <c r="E58" s="42"/>
      <c r="F58" s="42"/>
      <c r="G58" s="42"/>
      <c r="H58" s="42"/>
      <c r="I58" s="42"/>
      <c r="J58" s="42"/>
      <c r="K58" s="42"/>
      <c r="L58" s="42"/>
      <c r="M58" s="42"/>
      <c r="N58" s="42"/>
      <c r="O58" s="42"/>
      <c r="P58" s="42"/>
      <c r="Q58" s="42"/>
      <c r="R58" s="42"/>
      <c r="S58" s="42"/>
      <c r="T58" s="42"/>
      <c r="U58" s="42"/>
      <c r="V58" s="42"/>
    </row>
    <row r="59" spans="1:26" ht="10.8">
      <c r="A59" s="42"/>
      <c r="B59" s="42"/>
      <c r="C59" s="42"/>
      <c r="D59" s="42"/>
      <c r="E59" s="42"/>
      <c r="F59" s="42"/>
      <c r="G59" s="42"/>
      <c r="H59" s="42"/>
      <c r="I59" s="42"/>
      <c r="J59" s="42"/>
      <c r="K59" s="42"/>
      <c r="L59" s="42"/>
      <c r="M59" s="42"/>
      <c r="N59" s="42"/>
      <c r="O59" s="42"/>
      <c r="P59" s="42"/>
      <c r="Q59" s="42"/>
      <c r="R59" s="42"/>
      <c r="S59" s="42"/>
      <c r="T59" s="42"/>
      <c r="U59" s="42"/>
      <c r="V59" s="42"/>
      <c r="W59" s="42"/>
    </row>
    <row r="60" spans="1:26" ht="10.8">
      <c r="A60" s="42"/>
      <c r="B60" s="42"/>
      <c r="C60" s="42"/>
      <c r="D60" s="42"/>
      <c r="E60" s="42"/>
      <c r="F60" s="42"/>
      <c r="G60" s="42"/>
      <c r="H60" s="42"/>
      <c r="I60" s="42"/>
      <c r="J60" s="42"/>
      <c r="K60" s="42"/>
      <c r="L60" s="42"/>
      <c r="M60" s="42"/>
      <c r="N60" s="42"/>
      <c r="O60" s="42"/>
      <c r="P60" s="42"/>
      <c r="Q60" s="42"/>
      <c r="R60" s="42"/>
      <c r="S60" s="42"/>
      <c r="T60" s="42"/>
      <c r="U60" s="42"/>
    </row>
    <row r="61" spans="1:26" ht="10.8">
      <c r="A61" s="42"/>
      <c r="B61" s="42"/>
      <c r="C61" s="42"/>
      <c r="D61" s="42"/>
      <c r="E61" s="42"/>
      <c r="F61" s="42"/>
      <c r="G61" s="42"/>
      <c r="H61" s="42"/>
      <c r="I61" s="42"/>
      <c r="J61" s="42"/>
      <c r="K61" s="42"/>
      <c r="L61" s="42"/>
      <c r="M61" s="42"/>
      <c r="N61" s="42"/>
      <c r="O61" s="42"/>
      <c r="P61" s="42"/>
      <c r="Q61" s="42"/>
      <c r="R61" s="42"/>
      <c r="S61" s="42"/>
      <c r="T61" s="42"/>
      <c r="U61" s="42"/>
    </row>
    <row r="62" spans="1:26" ht="10.8">
      <c r="A62" s="42"/>
      <c r="B62" s="42"/>
      <c r="C62" s="42"/>
      <c r="D62" s="42"/>
      <c r="E62" s="42"/>
      <c r="F62" s="42"/>
      <c r="G62" s="42"/>
      <c r="H62" s="42"/>
      <c r="I62" s="42"/>
      <c r="J62" s="42"/>
      <c r="K62" s="42"/>
      <c r="L62" s="42"/>
      <c r="M62" s="42"/>
      <c r="N62" s="42"/>
      <c r="O62" s="42"/>
      <c r="P62" s="42"/>
      <c r="Q62" s="42"/>
      <c r="R62" s="42"/>
      <c r="S62" s="42"/>
      <c r="T62" s="42"/>
      <c r="U62" s="42"/>
    </row>
    <row r="63" spans="1:26" ht="10.8">
      <c r="A63" s="42"/>
      <c r="B63" s="42"/>
      <c r="C63" s="42"/>
      <c r="D63" s="42"/>
      <c r="E63" s="42"/>
      <c r="F63" s="42"/>
      <c r="G63" s="42"/>
      <c r="H63" s="42"/>
      <c r="I63" s="42"/>
      <c r="J63" s="42"/>
      <c r="K63" s="42"/>
      <c r="L63" s="42"/>
      <c r="M63" s="42"/>
      <c r="N63" s="42"/>
      <c r="O63" s="42"/>
      <c r="P63" s="42"/>
      <c r="Q63" s="42"/>
      <c r="R63" s="42"/>
      <c r="S63" s="42"/>
      <c r="T63" s="42"/>
      <c r="U63" s="42"/>
    </row>
    <row r="64" spans="1:26" ht="10.8">
      <c r="A64" s="42"/>
      <c r="B64" s="42"/>
      <c r="C64" s="42"/>
      <c r="D64" s="42"/>
      <c r="E64" s="42"/>
      <c r="F64" s="42"/>
      <c r="G64" s="42"/>
      <c r="H64" s="42"/>
      <c r="I64" s="42"/>
      <c r="J64" s="42"/>
      <c r="K64" s="42"/>
      <c r="L64" s="42"/>
      <c r="M64" s="42"/>
      <c r="N64" s="42"/>
      <c r="O64" s="42"/>
      <c r="P64" s="42"/>
      <c r="Q64" s="42"/>
      <c r="R64" s="42"/>
      <c r="S64" s="42"/>
      <c r="T64" s="42"/>
      <c r="U64" s="42"/>
    </row>
    <row r="65" spans="1:21" ht="10.8">
      <c r="A65" s="42"/>
      <c r="B65" s="42"/>
      <c r="C65" s="42"/>
      <c r="D65" s="42"/>
      <c r="E65" s="42"/>
      <c r="F65" s="42"/>
      <c r="G65" s="42"/>
      <c r="H65" s="42"/>
      <c r="I65" s="42"/>
      <c r="J65" s="42"/>
      <c r="K65" s="42"/>
      <c r="L65" s="42"/>
      <c r="M65" s="42"/>
      <c r="N65" s="42"/>
      <c r="O65" s="42"/>
      <c r="P65" s="42"/>
      <c r="Q65" s="42"/>
      <c r="R65" s="42"/>
      <c r="S65" s="42"/>
      <c r="T65" s="42"/>
      <c r="U65" s="42"/>
    </row>
    <row r="66" spans="1:21" ht="10.8">
      <c r="A66" s="42"/>
      <c r="B66" s="42"/>
      <c r="C66" s="42"/>
      <c r="D66" s="42"/>
      <c r="E66" s="42"/>
      <c r="F66" s="42"/>
      <c r="G66" s="42"/>
      <c r="H66" s="42"/>
      <c r="I66" s="42"/>
      <c r="J66" s="42"/>
      <c r="K66" s="42"/>
      <c r="L66" s="42"/>
      <c r="M66" s="42"/>
      <c r="N66" s="42"/>
      <c r="O66" s="42"/>
      <c r="P66" s="42"/>
      <c r="Q66" s="42"/>
      <c r="R66" s="42"/>
      <c r="S66" s="42"/>
      <c r="T66" s="42"/>
      <c r="U66" s="42"/>
    </row>
    <row r="67" spans="1:21" ht="10.8">
      <c r="A67" s="42"/>
      <c r="B67" s="42"/>
      <c r="C67" s="42"/>
      <c r="D67" s="42"/>
      <c r="E67" s="42"/>
      <c r="F67" s="42"/>
      <c r="G67" s="42"/>
      <c r="H67" s="42"/>
      <c r="I67" s="42"/>
      <c r="J67" s="42"/>
      <c r="K67" s="42"/>
      <c r="L67" s="42"/>
      <c r="M67" s="42"/>
      <c r="N67" s="42"/>
      <c r="O67" s="42"/>
      <c r="P67" s="42"/>
      <c r="Q67" s="42"/>
      <c r="R67" s="42"/>
      <c r="S67" s="42"/>
      <c r="T67" s="42"/>
      <c r="U67" s="42"/>
    </row>
    <row r="68" spans="1:21" ht="10.8">
      <c r="A68" s="42"/>
      <c r="B68" s="42"/>
      <c r="C68" s="42"/>
      <c r="D68" s="42"/>
      <c r="E68" s="42"/>
      <c r="F68" s="42"/>
      <c r="G68" s="42"/>
      <c r="H68" s="42"/>
      <c r="I68" s="42"/>
      <c r="J68" s="42"/>
      <c r="K68" s="42"/>
      <c r="L68" s="42"/>
      <c r="M68" s="42"/>
      <c r="N68" s="42"/>
      <c r="O68" s="42"/>
      <c r="P68" s="42"/>
      <c r="Q68" s="42"/>
      <c r="R68" s="42"/>
      <c r="S68" s="42"/>
      <c r="T68" s="42"/>
      <c r="U68" s="42"/>
    </row>
    <row r="69" spans="1:21" ht="10.8">
      <c r="A69" s="42"/>
      <c r="B69" s="42"/>
      <c r="C69" s="42"/>
      <c r="D69" s="42"/>
      <c r="E69" s="42"/>
      <c r="F69" s="42"/>
      <c r="G69" s="42"/>
      <c r="H69" s="42"/>
      <c r="I69" s="42"/>
      <c r="J69" s="42"/>
      <c r="K69" s="42"/>
      <c r="L69" s="42"/>
      <c r="M69" s="42"/>
      <c r="N69" s="42"/>
      <c r="O69" s="42"/>
      <c r="P69" s="42"/>
      <c r="Q69" s="42"/>
      <c r="R69" s="42"/>
      <c r="S69" s="42"/>
      <c r="T69" s="42"/>
      <c r="U69" s="42"/>
    </row>
    <row r="70" spans="1:21" ht="10.8">
      <c r="A70" s="42"/>
      <c r="B70" s="42"/>
      <c r="C70" s="42"/>
      <c r="D70" s="42"/>
      <c r="E70" s="42"/>
      <c r="F70" s="42"/>
      <c r="G70" s="42"/>
      <c r="H70" s="42"/>
      <c r="I70" s="42"/>
      <c r="J70" s="42"/>
      <c r="K70" s="42"/>
      <c r="L70" s="42"/>
      <c r="M70" s="42"/>
      <c r="N70" s="42"/>
      <c r="O70" s="42"/>
      <c r="P70" s="42"/>
      <c r="Q70" s="42"/>
      <c r="R70" s="42"/>
      <c r="S70" s="42"/>
      <c r="T70" s="42"/>
      <c r="U70" s="42"/>
    </row>
    <row r="71" spans="1:21" ht="10.8">
      <c r="A71" s="42"/>
      <c r="B71" s="42"/>
      <c r="C71" s="42"/>
      <c r="D71" s="42"/>
      <c r="E71" s="42"/>
      <c r="F71" s="42"/>
      <c r="G71" s="42"/>
      <c r="H71" s="42"/>
      <c r="I71" s="42"/>
      <c r="J71" s="42"/>
      <c r="K71" s="42"/>
      <c r="L71" s="42"/>
      <c r="M71" s="42"/>
      <c r="N71" s="42"/>
      <c r="O71" s="42"/>
      <c r="P71" s="42"/>
      <c r="Q71" s="42"/>
      <c r="R71" s="42"/>
      <c r="S71" s="42"/>
      <c r="T71" s="42"/>
      <c r="U71" s="42"/>
    </row>
    <row r="72" spans="1:21" ht="10.8">
      <c r="A72" s="42"/>
      <c r="B72" s="42"/>
      <c r="C72" s="42"/>
      <c r="D72" s="42"/>
      <c r="E72" s="42"/>
      <c r="F72" s="42"/>
      <c r="G72" s="42"/>
      <c r="H72" s="42"/>
      <c r="I72" s="42"/>
      <c r="J72" s="42"/>
      <c r="K72" s="42"/>
      <c r="L72" s="42"/>
      <c r="M72" s="42"/>
      <c r="N72" s="42"/>
      <c r="O72" s="42"/>
      <c r="P72" s="42"/>
      <c r="Q72" s="42"/>
      <c r="R72" s="42"/>
      <c r="S72" s="42"/>
      <c r="T72" s="42"/>
      <c r="U72" s="42"/>
    </row>
    <row r="73" spans="1:21" ht="10.8">
      <c r="A73" s="42"/>
      <c r="B73" s="42"/>
      <c r="C73" s="42"/>
      <c r="D73" s="42"/>
      <c r="E73" s="42"/>
      <c r="F73" s="42"/>
      <c r="G73" s="42"/>
      <c r="H73" s="42"/>
      <c r="I73" s="42"/>
      <c r="J73" s="42"/>
      <c r="K73" s="42"/>
      <c r="L73" s="42"/>
      <c r="M73" s="42"/>
      <c r="N73" s="42"/>
      <c r="O73" s="42"/>
      <c r="P73" s="42"/>
      <c r="Q73" s="42"/>
      <c r="R73" s="42"/>
      <c r="S73" s="42"/>
      <c r="T73" s="42"/>
      <c r="U73" s="42"/>
    </row>
    <row r="74" spans="1:21" ht="10.8">
      <c r="A74" s="42"/>
      <c r="B74" s="42"/>
      <c r="C74" s="42"/>
      <c r="D74" s="42"/>
      <c r="E74" s="42"/>
      <c r="F74" s="42"/>
      <c r="G74" s="42"/>
      <c r="H74" s="42"/>
      <c r="I74" s="42"/>
      <c r="J74" s="42"/>
      <c r="K74" s="42"/>
      <c r="L74" s="42"/>
      <c r="M74" s="42"/>
      <c r="N74" s="42"/>
      <c r="O74" s="42"/>
      <c r="P74" s="42"/>
      <c r="Q74" s="42"/>
      <c r="R74" s="42"/>
      <c r="S74" s="42"/>
      <c r="T74" s="42"/>
      <c r="U74" s="42"/>
    </row>
    <row r="75" spans="1:21" ht="10.8">
      <c r="A75" s="42"/>
      <c r="B75" s="42"/>
      <c r="C75" s="42"/>
      <c r="D75" s="42"/>
      <c r="E75" s="42"/>
      <c r="F75" s="42"/>
      <c r="G75" s="42"/>
      <c r="H75" s="42"/>
      <c r="I75" s="42"/>
      <c r="J75" s="42"/>
      <c r="K75" s="42"/>
      <c r="L75" s="42"/>
      <c r="M75" s="42"/>
      <c r="N75" s="42"/>
      <c r="O75" s="42"/>
      <c r="P75" s="42"/>
      <c r="Q75" s="42"/>
      <c r="R75" s="42"/>
      <c r="S75" s="42"/>
      <c r="T75" s="42"/>
      <c r="U75" s="42"/>
    </row>
    <row r="76" spans="1:21" ht="10.8">
      <c r="A76" s="42"/>
      <c r="B76" s="42"/>
      <c r="C76" s="42"/>
      <c r="D76" s="42"/>
      <c r="E76" s="42"/>
      <c r="F76" s="42"/>
      <c r="G76" s="42"/>
      <c r="H76" s="42"/>
      <c r="I76" s="42"/>
      <c r="J76" s="42"/>
      <c r="K76" s="42"/>
      <c r="L76" s="42"/>
      <c r="M76" s="42"/>
      <c r="N76" s="42"/>
      <c r="O76" s="42"/>
      <c r="P76" s="42"/>
      <c r="Q76" s="42"/>
      <c r="R76" s="42"/>
      <c r="S76" s="42"/>
      <c r="T76" s="42"/>
      <c r="U76" s="42"/>
    </row>
    <row r="77" spans="1:21" ht="10.8">
      <c r="A77" s="42"/>
      <c r="B77" s="42"/>
      <c r="C77" s="42"/>
      <c r="D77" s="42"/>
      <c r="E77" s="42"/>
      <c r="F77" s="42"/>
      <c r="G77" s="42"/>
      <c r="H77" s="42"/>
      <c r="I77" s="42"/>
      <c r="J77" s="42"/>
      <c r="K77" s="42"/>
      <c r="L77" s="42"/>
      <c r="M77" s="42"/>
      <c r="N77" s="42"/>
      <c r="O77" s="42"/>
      <c r="P77" s="42"/>
      <c r="Q77" s="42"/>
      <c r="R77" s="42"/>
      <c r="S77" s="42"/>
      <c r="T77" s="42"/>
      <c r="U77" s="42"/>
    </row>
    <row r="78" spans="1:21" ht="10.8">
      <c r="A78" s="42"/>
      <c r="B78" s="42"/>
      <c r="C78" s="42"/>
      <c r="D78" s="42"/>
      <c r="E78" s="42"/>
      <c r="F78" s="42"/>
      <c r="G78" s="42"/>
      <c r="H78" s="42"/>
      <c r="I78" s="42"/>
      <c r="J78" s="42"/>
      <c r="K78" s="42"/>
      <c r="L78" s="42"/>
      <c r="M78" s="42"/>
      <c r="N78" s="42"/>
      <c r="O78" s="42"/>
      <c r="P78" s="42"/>
      <c r="Q78" s="42"/>
      <c r="R78" s="42"/>
      <c r="S78" s="42"/>
      <c r="T78" s="42"/>
      <c r="U78" s="42"/>
    </row>
    <row r="79" spans="1:21" ht="10.8">
      <c r="A79" s="42"/>
      <c r="B79" s="42"/>
      <c r="C79" s="42"/>
      <c r="D79" s="42"/>
      <c r="E79" s="42"/>
      <c r="F79" s="42"/>
      <c r="G79" s="42"/>
      <c r="H79" s="42"/>
      <c r="I79" s="42"/>
      <c r="J79" s="42"/>
      <c r="K79" s="42"/>
      <c r="L79" s="42"/>
      <c r="M79" s="42"/>
      <c r="N79" s="42"/>
      <c r="O79" s="42"/>
      <c r="P79" s="42"/>
      <c r="Q79" s="42"/>
      <c r="R79" s="42"/>
      <c r="S79" s="42"/>
      <c r="T79" s="42"/>
      <c r="U79" s="42"/>
    </row>
    <row r="80" spans="1:21" ht="10.8">
      <c r="A80" s="42"/>
      <c r="B80" s="42"/>
      <c r="C80" s="42"/>
      <c r="D80" s="42"/>
      <c r="E80" s="42"/>
      <c r="F80" s="42"/>
      <c r="G80" s="42"/>
      <c r="H80" s="42"/>
      <c r="I80" s="42"/>
      <c r="J80" s="42"/>
      <c r="K80" s="42"/>
      <c r="L80" s="42"/>
      <c r="M80" s="42"/>
      <c r="N80" s="42"/>
      <c r="O80" s="42"/>
      <c r="P80" s="42"/>
      <c r="Q80" s="42"/>
      <c r="R80" s="42"/>
      <c r="S80" s="42"/>
      <c r="T80" s="42"/>
      <c r="U80" s="42"/>
    </row>
    <row r="81" spans="1:21" ht="10.8">
      <c r="A81" s="42"/>
      <c r="B81" s="42"/>
      <c r="C81" s="42"/>
      <c r="D81" s="42"/>
      <c r="E81" s="42"/>
      <c r="F81" s="42"/>
      <c r="G81" s="42"/>
      <c r="H81" s="42"/>
      <c r="I81" s="42"/>
      <c r="J81" s="42"/>
      <c r="K81" s="42"/>
      <c r="L81" s="42"/>
      <c r="M81" s="42"/>
      <c r="N81" s="42"/>
      <c r="O81" s="42"/>
      <c r="P81" s="42"/>
      <c r="Q81" s="42"/>
      <c r="R81" s="42"/>
      <c r="S81" s="42"/>
      <c r="T81" s="42"/>
      <c r="U81" s="42"/>
    </row>
    <row r="82" spans="1:21" ht="10.8">
      <c r="A82" s="42"/>
      <c r="B82" s="42"/>
      <c r="C82" s="42"/>
      <c r="D82" s="42"/>
      <c r="E82" s="42"/>
      <c r="F82" s="42"/>
      <c r="G82" s="42"/>
      <c r="H82" s="42"/>
      <c r="I82" s="42"/>
      <c r="J82" s="42"/>
      <c r="K82" s="42"/>
      <c r="L82" s="42"/>
      <c r="M82" s="42"/>
      <c r="N82" s="42"/>
      <c r="O82" s="42"/>
      <c r="P82" s="42"/>
      <c r="Q82" s="42"/>
      <c r="R82" s="42"/>
      <c r="S82" s="42"/>
      <c r="T82" s="42"/>
      <c r="U82" s="42"/>
    </row>
    <row r="83" spans="1:21" ht="10.8">
      <c r="A83" s="42"/>
      <c r="B83" s="42"/>
      <c r="C83" s="42"/>
      <c r="D83" s="42"/>
      <c r="E83" s="42"/>
      <c r="F83" s="42"/>
      <c r="G83" s="42"/>
      <c r="H83" s="42"/>
      <c r="I83" s="42"/>
      <c r="J83" s="42"/>
      <c r="K83" s="42"/>
      <c r="L83" s="42"/>
      <c r="M83" s="42"/>
      <c r="N83" s="42"/>
      <c r="O83" s="42"/>
      <c r="P83" s="42"/>
      <c r="Q83" s="42"/>
      <c r="R83" s="42"/>
      <c r="S83" s="42"/>
      <c r="T83" s="42"/>
      <c r="U83" s="42"/>
    </row>
    <row r="84" spans="1:21" ht="10.8">
      <c r="A84" s="42"/>
      <c r="B84" s="42"/>
      <c r="C84" s="42"/>
      <c r="D84" s="42"/>
      <c r="E84" s="42"/>
      <c r="F84" s="42"/>
      <c r="G84" s="42"/>
      <c r="H84" s="42"/>
      <c r="I84" s="42"/>
      <c r="J84" s="42"/>
      <c r="K84" s="42"/>
      <c r="L84" s="42"/>
      <c r="M84" s="42"/>
      <c r="N84" s="42"/>
      <c r="O84" s="42"/>
      <c r="P84" s="42"/>
      <c r="Q84" s="42"/>
      <c r="R84" s="42"/>
      <c r="S84" s="42"/>
      <c r="T84" s="42"/>
      <c r="U84" s="42"/>
    </row>
    <row r="85" spans="1:21" ht="10.8">
      <c r="A85" s="42"/>
      <c r="B85" s="42"/>
      <c r="C85" s="42"/>
      <c r="D85" s="42"/>
      <c r="E85" s="42"/>
      <c r="F85" s="42"/>
      <c r="G85" s="42"/>
      <c r="H85" s="42"/>
      <c r="I85" s="42"/>
      <c r="J85" s="42"/>
      <c r="K85" s="42"/>
      <c r="L85" s="42"/>
      <c r="M85" s="42"/>
      <c r="N85" s="42"/>
      <c r="O85" s="42"/>
      <c r="P85" s="42"/>
      <c r="Q85" s="42"/>
      <c r="R85" s="42"/>
      <c r="S85" s="42"/>
      <c r="T85" s="42"/>
      <c r="U85" s="42"/>
    </row>
    <row r="86" spans="1:21" ht="10.8">
      <c r="A86" s="42"/>
      <c r="B86" s="42"/>
      <c r="C86" s="42"/>
      <c r="D86" s="42"/>
      <c r="E86" s="42"/>
      <c r="F86" s="42"/>
      <c r="G86" s="42"/>
      <c r="H86" s="42"/>
      <c r="I86" s="42"/>
      <c r="J86" s="42"/>
      <c r="K86" s="42"/>
      <c r="L86" s="42"/>
      <c r="M86" s="42"/>
      <c r="N86" s="42"/>
      <c r="O86" s="42"/>
      <c r="P86" s="42"/>
      <c r="Q86" s="42"/>
      <c r="R86" s="42"/>
      <c r="S86" s="42"/>
      <c r="T86" s="42"/>
      <c r="U86" s="42"/>
    </row>
    <row r="87" spans="1:21" ht="10.8">
      <c r="A87" s="42"/>
      <c r="B87" s="42"/>
      <c r="C87" s="42"/>
      <c r="D87" s="42"/>
      <c r="E87" s="42"/>
      <c r="F87" s="42"/>
      <c r="G87" s="42"/>
      <c r="H87" s="42"/>
      <c r="I87" s="42"/>
      <c r="J87" s="42"/>
      <c r="K87" s="42"/>
      <c r="L87" s="42"/>
      <c r="M87" s="42"/>
      <c r="N87" s="42"/>
      <c r="O87" s="42"/>
      <c r="P87" s="42"/>
      <c r="Q87" s="42"/>
      <c r="R87" s="42"/>
      <c r="S87" s="42"/>
      <c r="T87" s="42"/>
      <c r="U87" s="42"/>
    </row>
    <row r="88" spans="1:21" ht="10.8">
      <c r="A88" s="42"/>
      <c r="B88" s="42"/>
      <c r="C88" s="42"/>
      <c r="D88" s="42"/>
      <c r="E88" s="42"/>
      <c r="F88" s="42"/>
      <c r="G88" s="42"/>
      <c r="H88" s="42"/>
      <c r="I88" s="42"/>
      <c r="J88" s="42"/>
      <c r="K88" s="42"/>
      <c r="L88" s="42"/>
      <c r="M88" s="42"/>
      <c r="N88" s="42"/>
      <c r="O88" s="42"/>
      <c r="P88" s="42"/>
      <c r="Q88" s="42"/>
      <c r="R88" s="42"/>
      <c r="S88" s="42"/>
      <c r="T88" s="42"/>
      <c r="U88" s="42"/>
    </row>
    <row r="89" spans="1:21" ht="10.8">
      <c r="A89" s="42"/>
      <c r="B89" s="42"/>
      <c r="C89" s="42"/>
      <c r="D89" s="42"/>
      <c r="E89" s="42"/>
      <c r="F89" s="42"/>
      <c r="G89" s="42"/>
      <c r="H89" s="42"/>
      <c r="I89" s="42"/>
      <c r="J89" s="42"/>
      <c r="K89" s="42"/>
      <c r="L89" s="42"/>
      <c r="M89" s="42"/>
      <c r="N89" s="42"/>
      <c r="O89" s="42"/>
      <c r="P89" s="42"/>
      <c r="Q89" s="42"/>
      <c r="R89" s="42"/>
      <c r="S89" s="42"/>
      <c r="T89" s="42"/>
      <c r="U89" s="42"/>
    </row>
    <row r="90" spans="1:21" ht="10.8">
      <c r="A90" s="42"/>
      <c r="B90" s="42"/>
      <c r="C90" s="42"/>
      <c r="D90" s="42"/>
      <c r="E90" s="42"/>
      <c r="F90" s="42"/>
      <c r="G90" s="42"/>
      <c r="H90" s="42"/>
      <c r="I90" s="42"/>
      <c r="J90" s="42"/>
      <c r="K90" s="42"/>
      <c r="L90" s="42"/>
      <c r="M90" s="42"/>
      <c r="N90" s="42"/>
      <c r="O90" s="42"/>
      <c r="P90" s="42"/>
      <c r="Q90" s="42"/>
      <c r="R90" s="42"/>
      <c r="S90" s="42"/>
      <c r="T90" s="42"/>
      <c r="U90" s="42"/>
    </row>
    <row r="91" spans="1:21" ht="10.8">
      <c r="A91" s="42"/>
      <c r="B91" s="42"/>
      <c r="C91" s="42"/>
      <c r="D91" s="42"/>
      <c r="E91" s="42"/>
      <c r="F91" s="42"/>
      <c r="G91" s="42"/>
      <c r="H91" s="42"/>
      <c r="I91" s="42"/>
      <c r="J91" s="42"/>
      <c r="K91" s="42"/>
      <c r="L91" s="42"/>
      <c r="M91" s="42"/>
      <c r="N91" s="42"/>
      <c r="O91" s="42"/>
      <c r="P91" s="42"/>
      <c r="Q91" s="42"/>
      <c r="R91" s="42"/>
      <c r="S91" s="42"/>
      <c r="T91" s="42"/>
      <c r="U91" s="42"/>
    </row>
    <row r="92" spans="1:21" ht="10.8">
      <c r="A92" s="42"/>
      <c r="B92" s="42"/>
      <c r="C92" s="42"/>
      <c r="D92" s="42"/>
      <c r="E92" s="42"/>
      <c r="F92" s="42"/>
      <c r="G92" s="42"/>
      <c r="H92" s="42"/>
      <c r="I92" s="42"/>
      <c r="J92" s="42"/>
      <c r="K92" s="42"/>
      <c r="L92" s="42"/>
      <c r="M92" s="42"/>
      <c r="N92" s="42"/>
      <c r="O92" s="42"/>
      <c r="P92" s="42"/>
      <c r="Q92" s="42"/>
      <c r="R92" s="42"/>
      <c r="S92" s="42"/>
      <c r="T92" s="42"/>
      <c r="U92" s="42"/>
    </row>
    <row r="93" spans="1:21" ht="10.8">
      <c r="A93" s="42"/>
      <c r="B93" s="42"/>
      <c r="C93" s="42"/>
      <c r="D93" s="42"/>
      <c r="E93" s="42"/>
      <c r="F93" s="42"/>
      <c r="G93" s="42"/>
      <c r="H93" s="42"/>
      <c r="I93" s="42"/>
      <c r="J93" s="42"/>
      <c r="K93" s="42"/>
      <c r="L93" s="42"/>
      <c r="M93" s="42"/>
      <c r="N93" s="42"/>
      <c r="O93" s="42"/>
      <c r="P93" s="42"/>
      <c r="Q93" s="42"/>
      <c r="R93" s="42"/>
      <c r="S93" s="42"/>
      <c r="T93" s="42"/>
      <c r="U93" s="42"/>
    </row>
    <row r="94" spans="1:21" ht="10.8">
      <c r="A94" s="42"/>
      <c r="B94" s="42"/>
      <c r="C94" s="42"/>
      <c r="D94" s="42"/>
      <c r="E94" s="42"/>
      <c r="F94" s="42"/>
      <c r="G94" s="42"/>
      <c r="H94" s="42"/>
      <c r="I94" s="42"/>
      <c r="J94" s="42"/>
      <c r="K94" s="42"/>
      <c r="L94" s="42"/>
      <c r="M94" s="42"/>
      <c r="N94" s="42"/>
      <c r="O94" s="42"/>
      <c r="P94" s="42"/>
      <c r="Q94" s="42"/>
      <c r="R94" s="42"/>
      <c r="S94" s="42"/>
      <c r="T94" s="42"/>
      <c r="U94" s="42"/>
    </row>
    <row r="95" spans="1:21" ht="10.8">
      <c r="A95" s="42"/>
      <c r="B95" s="42"/>
      <c r="C95" s="42"/>
      <c r="D95" s="42"/>
      <c r="E95" s="42"/>
      <c r="F95" s="42"/>
      <c r="G95" s="42"/>
      <c r="H95" s="42"/>
      <c r="I95" s="42"/>
      <c r="J95" s="42"/>
      <c r="K95" s="42"/>
      <c r="L95" s="42"/>
      <c r="M95" s="42"/>
      <c r="N95" s="42"/>
      <c r="O95" s="42"/>
      <c r="P95" s="42"/>
      <c r="Q95" s="42"/>
      <c r="R95" s="42"/>
      <c r="S95" s="42"/>
      <c r="T95" s="42"/>
      <c r="U95" s="42"/>
    </row>
    <row r="96" spans="1:21" ht="10.8">
      <c r="A96" s="42"/>
      <c r="B96" s="42"/>
      <c r="C96" s="42"/>
      <c r="D96" s="42"/>
      <c r="E96" s="42"/>
      <c r="F96" s="42"/>
      <c r="G96" s="42"/>
      <c r="H96" s="42"/>
      <c r="I96" s="42"/>
      <c r="J96" s="42"/>
      <c r="K96" s="42"/>
      <c r="L96" s="42"/>
      <c r="M96" s="42"/>
      <c r="N96" s="42"/>
      <c r="O96" s="42"/>
      <c r="P96" s="42"/>
      <c r="Q96" s="42"/>
      <c r="R96" s="42"/>
      <c r="S96" s="42"/>
      <c r="T96" s="42"/>
      <c r="U96" s="42"/>
    </row>
    <row r="97" spans="1:21" ht="10.8">
      <c r="A97" s="42"/>
      <c r="B97" s="42"/>
      <c r="C97" s="42"/>
      <c r="D97" s="42"/>
      <c r="E97" s="42"/>
      <c r="F97" s="42"/>
      <c r="G97" s="42"/>
      <c r="H97" s="42"/>
      <c r="I97" s="42"/>
      <c r="J97" s="42"/>
      <c r="K97" s="42"/>
      <c r="L97" s="42"/>
      <c r="M97" s="42"/>
      <c r="N97" s="42"/>
      <c r="O97" s="42"/>
      <c r="P97" s="42"/>
      <c r="Q97" s="42"/>
      <c r="R97" s="42"/>
      <c r="S97" s="42"/>
      <c r="T97" s="42"/>
      <c r="U97" s="42"/>
    </row>
    <row r="98" spans="1:21" ht="10.8">
      <c r="A98" s="42"/>
      <c r="B98" s="42"/>
      <c r="C98" s="42"/>
      <c r="D98" s="42"/>
      <c r="E98" s="42"/>
      <c r="F98" s="42"/>
      <c r="G98" s="42"/>
      <c r="H98" s="42"/>
      <c r="I98" s="42"/>
      <c r="J98" s="42"/>
      <c r="K98" s="42"/>
      <c r="L98" s="42"/>
      <c r="M98" s="42"/>
      <c r="N98" s="42"/>
      <c r="O98" s="42"/>
      <c r="P98" s="42"/>
      <c r="Q98" s="42"/>
      <c r="R98" s="42"/>
      <c r="S98" s="42"/>
      <c r="T98" s="42"/>
      <c r="U98" s="42"/>
    </row>
    <row r="99" spans="1:21" ht="10.8">
      <c r="A99" s="42"/>
      <c r="B99" s="42"/>
      <c r="C99" s="42"/>
      <c r="D99" s="42"/>
      <c r="E99" s="42"/>
      <c r="F99" s="42"/>
      <c r="G99" s="42"/>
      <c r="H99" s="42"/>
      <c r="I99" s="42"/>
      <c r="J99" s="42"/>
      <c r="K99" s="42"/>
      <c r="L99" s="42"/>
      <c r="M99" s="42"/>
      <c r="N99" s="42"/>
      <c r="O99" s="42"/>
      <c r="P99" s="42"/>
      <c r="Q99" s="42"/>
      <c r="R99" s="42"/>
      <c r="S99" s="42"/>
      <c r="T99" s="42"/>
      <c r="U99" s="42"/>
    </row>
    <row r="100" spans="1:21" ht="10.8">
      <c r="A100" s="42"/>
      <c r="B100" s="42"/>
      <c r="C100" s="42"/>
      <c r="D100" s="42"/>
      <c r="E100" s="42"/>
      <c r="F100" s="42"/>
      <c r="G100" s="42"/>
      <c r="H100" s="42"/>
      <c r="I100" s="42"/>
      <c r="J100" s="42"/>
      <c r="K100" s="42"/>
      <c r="L100" s="42"/>
      <c r="M100" s="42"/>
      <c r="N100" s="42"/>
      <c r="O100" s="42"/>
      <c r="P100" s="42"/>
      <c r="Q100" s="42"/>
      <c r="R100" s="42"/>
      <c r="S100" s="42"/>
      <c r="T100" s="42"/>
      <c r="U100" s="42"/>
    </row>
    <row r="101" spans="1:21" ht="10.8">
      <c r="A101" s="42"/>
      <c r="B101" s="42"/>
      <c r="C101" s="42"/>
      <c r="D101" s="42"/>
      <c r="E101" s="42"/>
      <c r="F101" s="42"/>
      <c r="G101" s="42"/>
      <c r="H101" s="42"/>
      <c r="I101" s="42"/>
      <c r="J101" s="42"/>
      <c r="K101" s="42"/>
      <c r="L101" s="42"/>
      <c r="M101" s="42"/>
      <c r="N101" s="42"/>
      <c r="O101" s="42"/>
      <c r="P101" s="42"/>
      <c r="Q101" s="42"/>
      <c r="R101" s="42"/>
      <c r="S101" s="42"/>
      <c r="T101" s="42"/>
      <c r="U101" s="42"/>
    </row>
    <row r="102" spans="1:21" ht="10.8">
      <c r="A102" s="42"/>
      <c r="B102" s="42"/>
      <c r="C102" s="42"/>
      <c r="D102" s="42"/>
      <c r="E102" s="42"/>
      <c r="F102" s="42"/>
      <c r="G102" s="42"/>
      <c r="H102" s="42"/>
      <c r="I102" s="42"/>
      <c r="J102" s="42"/>
      <c r="K102" s="42"/>
      <c r="L102" s="42"/>
      <c r="M102" s="42"/>
      <c r="N102" s="42"/>
      <c r="O102" s="42"/>
      <c r="P102" s="42"/>
      <c r="Q102" s="42"/>
      <c r="R102" s="42"/>
      <c r="S102" s="42"/>
      <c r="T102" s="42"/>
      <c r="U102" s="42"/>
    </row>
  </sheetData>
  <mergeCells count="4">
    <mergeCell ref="A2:Y2"/>
    <mergeCell ref="A51:Y51"/>
    <mergeCell ref="A3:Y3"/>
    <mergeCell ref="A52:X52"/>
  </mergeCells>
  <phoneticPr fontId="0" type="noConversion"/>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
  <sheetViews>
    <sheetView zoomScaleNormal="100" workbookViewId="0">
      <selection sqref="A1:A1048576"/>
    </sheetView>
  </sheetViews>
  <sheetFormatPr defaultRowHeight="10.199999999999999"/>
  <sheetData/>
  <pageMargins left="0.70866141732283472" right="0.70866141732283472" top="0.74803149606299213" bottom="0.74803149606299213" header="0.31496062992125984" footer="0.31496062992125984"/>
  <pageSetup paperSize="9" scale="6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1:Z52"/>
  <sheetViews>
    <sheetView zoomScale="90" zoomScaleNormal="90" workbookViewId="0"/>
  </sheetViews>
  <sheetFormatPr defaultColWidth="9.28515625" defaultRowHeight="10.199999999999999"/>
  <cols>
    <col min="1" max="1" width="3.140625" style="29" customWidth="1"/>
    <col min="2" max="2" width="59.42578125" style="29" bestFit="1" customWidth="1"/>
    <col min="3" max="4" width="8.85546875" style="29" customWidth="1"/>
    <col min="5" max="20" width="7.140625" style="29" customWidth="1"/>
    <col min="21" max="22" width="7.7109375" style="29" customWidth="1"/>
    <col min="23" max="25" width="8.28515625" style="29" customWidth="1"/>
    <col min="26" max="16384" width="9.28515625" style="29"/>
  </cols>
  <sheetData>
    <row r="1" spans="1:25" ht="10.8">
      <c r="A1" s="32"/>
      <c r="B1" s="41"/>
      <c r="C1" s="40"/>
      <c r="D1" s="40"/>
      <c r="E1" s="40"/>
      <c r="F1" s="40"/>
      <c r="G1" s="40"/>
      <c r="H1" s="40"/>
      <c r="I1" s="40"/>
      <c r="J1" s="40"/>
      <c r="K1" s="40"/>
      <c r="L1" s="40"/>
      <c r="M1" s="40"/>
      <c r="N1" s="40"/>
      <c r="O1" s="40"/>
      <c r="P1" s="40"/>
      <c r="Q1" s="40"/>
      <c r="R1" s="40"/>
      <c r="S1" s="40"/>
      <c r="T1" s="40"/>
      <c r="U1" s="40"/>
      <c r="V1" s="42"/>
      <c r="W1" s="42"/>
      <c r="X1" s="42"/>
      <c r="Y1" s="42"/>
    </row>
    <row r="2" spans="1:25" ht="10.8">
      <c r="A2" s="43" t="s">
        <v>546</v>
      </c>
      <c r="B2" s="43"/>
      <c r="C2" s="44"/>
      <c r="D2" s="44"/>
      <c r="E2" s="44"/>
      <c r="F2" s="44"/>
      <c r="G2" s="44"/>
      <c r="H2" s="44"/>
      <c r="I2" s="44"/>
      <c r="J2" s="44"/>
      <c r="K2" s="44"/>
      <c r="L2" s="44"/>
      <c r="M2" s="44"/>
      <c r="N2" s="44"/>
      <c r="O2" s="44"/>
      <c r="P2" s="44"/>
      <c r="Q2" s="44"/>
      <c r="R2" s="44"/>
      <c r="S2" s="44"/>
      <c r="T2" s="44"/>
      <c r="U2" s="44"/>
      <c r="V2" s="45"/>
      <c r="W2" s="45"/>
      <c r="X2" s="45"/>
      <c r="Y2" s="45"/>
    </row>
    <row r="3" spans="1:25" s="147" customFormat="1" ht="13.2">
      <c r="A3" s="140" t="s">
        <v>479</v>
      </c>
      <c r="B3" s="145"/>
      <c r="C3" s="145"/>
      <c r="D3" s="145"/>
      <c r="E3" s="145"/>
      <c r="F3" s="145"/>
      <c r="G3" s="145"/>
      <c r="H3" s="145"/>
      <c r="I3" s="145"/>
      <c r="J3" s="145"/>
      <c r="K3" s="145"/>
      <c r="L3" s="145"/>
      <c r="M3" s="145"/>
      <c r="N3" s="145"/>
      <c r="O3" s="145"/>
      <c r="P3" s="145"/>
      <c r="Q3" s="145"/>
      <c r="R3" s="145"/>
      <c r="S3" s="145"/>
      <c r="T3" s="145"/>
      <c r="U3" s="145"/>
      <c r="V3" s="146"/>
      <c r="W3" s="146"/>
      <c r="X3" s="146"/>
      <c r="Y3" s="146"/>
    </row>
    <row r="4" spans="1:25" ht="10.8">
      <c r="A4" s="43" t="s">
        <v>424</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447</v>
      </c>
      <c r="B6" s="43"/>
      <c r="C6" s="44"/>
      <c r="D6" s="44"/>
      <c r="E6" s="44"/>
      <c r="F6" s="44"/>
      <c r="G6" s="44"/>
      <c r="H6" s="44"/>
      <c r="I6" s="44"/>
      <c r="J6" s="44"/>
      <c r="K6" s="44"/>
      <c r="L6" s="44"/>
      <c r="M6" s="44"/>
      <c r="N6" s="44"/>
      <c r="O6" s="44"/>
      <c r="P6" s="44"/>
      <c r="Q6" s="44"/>
      <c r="R6" s="44"/>
      <c r="S6" s="44"/>
      <c r="T6" s="44"/>
      <c r="U6" s="44"/>
      <c r="V6" s="45"/>
      <c r="W6" s="45"/>
      <c r="X6" s="45"/>
      <c r="Y6" s="45"/>
    </row>
    <row r="7" spans="1:25" s="153" customFormat="1" ht="13.8" thickBot="1"/>
    <row r="8" spans="1:25" ht="10.8">
      <c r="A8" s="46"/>
      <c r="B8" s="46"/>
      <c r="C8" s="47" t="s">
        <v>446</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2009 en volgende</v>
      </c>
      <c r="D9" s="44"/>
      <c r="E9" s="50">
        <v>2008</v>
      </c>
      <c r="F9" s="44"/>
      <c r="G9" s="50">
        <f>E9-1</f>
        <v>2007</v>
      </c>
      <c r="H9" s="44"/>
      <c r="I9" s="50">
        <f>G9-1</f>
        <v>2006</v>
      </c>
      <c r="J9" s="44"/>
      <c r="K9" s="50">
        <f>I9-1</f>
        <v>2005</v>
      </c>
      <c r="L9" s="44"/>
      <c r="M9" s="50">
        <f>K9-1</f>
        <v>2004</v>
      </c>
      <c r="N9" s="44"/>
      <c r="O9" s="50">
        <f>M9-1</f>
        <v>2003</v>
      </c>
      <c r="P9" s="44"/>
      <c r="Q9" s="50">
        <f>O9-1</f>
        <v>2002</v>
      </c>
      <c r="R9" s="44"/>
      <c r="S9" s="50">
        <f>Q9-1</f>
        <v>2001</v>
      </c>
      <c r="T9" s="44"/>
      <c r="U9" s="50" t="str">
        <f>S9-1 &amp; " en vroeger"</f>
        <v>2000 en vroeger</v>
      </c>
      <c r="V9" s="45"/>
      <c r="W9" s="50" t="s">
        <v>44</v>
      </c>
      <c r="X9" s="45"/>
      <c r="Y9" s="51"/>
    </row>
    <row r="10" spans="1:25" ht="10.8">
      <c r="A10" s="52"/>
      <c r="B10" s="52"/>
      <c r="C10" s="53" t="s">
        <v>426</v>
      </c>
      <c r="D10" s="54" t="s">
        <v>427</v>
      </c>
      <c r="E10" s="53" t="s">
        <v>426</v>
      </c>
      <c r="F10" s="54" t="s">
        <v>427</v>
      </c>
      <c r="G10" s="53" t="s">
        <v>426</v>
      </c>
      <c r="H10" s="54" t="s">
        <v>427</v>
      </c>
      <c r="I10" s="53" t="s">
        <v>426</v>
      </c>
      <c r="J10" s="54" t="s">
        <v>427</v>
      </c>
      <c r="K10" s="53" t="s">
        <v>426</v>
      </c>
      <c r="L10" s="54" t="s">
        <v>427</v>
      </c>
      <c r="M10" s="53" t="s">
        <v>426</v>
      </c>
      <c r="N10" s="54" t="s">
        <v>427</v>
      </c>
      <c r="O10" s="53" t="s">
        <v>426</v>
      </c>
      <c r="P10" s="54" t="s">
        <v>427</v>
      </c>
      <c r="Q10" s="53" t="s">
        <v>426</v>
      </c>
      <c r="R10" s="54" t="s">
        <v>427</v>
      </c>
      <c r="S10" s="53" t="s">
        <v>426</v>
      </c>
      <c r="T10" s="54" t="s">
        <v>427</v>
      </c>
      <c r="U10" s="53" t="s">
        <v>426</v>
      </c>
      <c r="V10" s="54" t="s">
        <v>427</v>
      </c>
      <c r="W10" s="53" t="s">
        <v>426</v>
      </c>
      <c r="X10" s="54" t="s">
        <v>427</v>
      </c>
      <c r="Y10" s="54" t="s">
        <v>428</v>
      </c>
    </row>
    <row r="11" spans="1:25" s="219" customFormat="1" ht="10.8">
      <c r="A11" s="226"/>
      <c r="B11" s="226"/>
      <c r="C11" s="234"/>
      <c r="D11" s="235"/>
      <c r="E11" s="234"/>
      <c r="F11" s="235"/>
      <c r="G11" s="234"/>
      <c r="H11" s="235"/>
      <c r="I11" s="234"/>
      <c r="J11" s="235"/>
      <c r="K11" s="234"/>
      <c r="L11" s="235"/>
      <c r="M11" s="234"/>
      <c r="N11" s="235"/>
      <c r="O11" s="234"/>
      <c r="P11" s="235"/>
      <c r="Q11" s="234"/>
      <c r="R11" s="235"/>
      <c r="S11" s="234"/>
      <c r="T11" s="235"/>
      <c r="U11" s="234"/>
      <c r="V11" s="235"/>
      <c r="W11" s="234"/>
      <c r="X11" s="235"/>
      <c r="Y11" s="235"/>
    </row>
    <row r="12" spans="1:25" s="219" customFormat="1" ht="12">
      <c r="A12" s="222" t="s">
        <v>429</v>
      </c>
      <c r="B12" s="223"/>
      <c r="C12" s="224"/>
      <c r="D12" s="225"/>
      <c r="E12" s="224"/>
      <c r="F12" s="225"/>
      <c r="G12" s="224"/>
      <c r="H12" s="225"/>
      <c r="I12" s="224"/>
      <c r="J12" s="225"/>
      <c r="K12" s="224"/>
      <c r="L12" s="225"/>
      <c r="M12" s="224"/>
      <c r="N12" s="225"/>
      <c r="O12" s="224"/>
      <c r="P12" s="225"/>
      <c r="Q12" s="224"/>
      <c r="R12" s="225"/>
      <c r="S12" s="224"/>
      <c r="T12" s="225"/>
      <c r="U12" s="224"/>
      <c r="V12" s="226"/>
      <c r="W12" s="224"/>
      <c r="X12" s="226"/>
      <c r="Y12" s="226"/>
    </row>
    <row r="13" spans="1:25" s="219" customFormat="1" ht="13.2">
      <c r="A13" s="227"/>
      <c r="B13" s="223" t="s">
        <v>3</v>
      </c>
      <c r="C13" s="224"/>
      <c r="D13" s="225"/>
      <c r="E13" s="224"/>
      <c r="F13" s="225"/>
      <c r="G13" s="224"/>
      <c r="H13" s="225"/>
      <c r="I13" s="224"/>
      <c r="J13" s="225"/>
      <c r="K13" s="224"/>
      <c r="L13" s="225"/>
      <c r="M13" s="224"/>
      <c r="N13" s="225"/>
      <c r="O13" s="224"/>
      <c r="P13" s="225"/>
      <c r="Q13" s="224"/>
      <c r="R13" s="225"/>
      <c r="S13" s="224"/>
      <c r="T13" s="225"/>
      <c r="U13" s="224"/>
      <c r="V13" s="226"/>
      <c r="W13" s="224"/>
      <c r="X13" s="226"/>
      <c r="Y13" s="226"/>
    </row>
    <row r="14" spans="1:25" s="219" customFormat="1" ht="10.8">
      <c r="A14" s="225"/>
      <c r="B14" s="225" t="s">
        <v>4</v>
      </c>
      <c r="C14" s="276">
        <v>467</v>
      </c>
      <c r="D14" s="277">
        <v>342</v>
      </c>
      <c r="E14" s="276">
        <v>20183</v>
      </c>
      <c r="F14" s="277">
        <v>21750</v>
      </c>
      <c r="G14" s="276">
        <v>1950</v>
      </c>
      <c r="H14" s="277">
        <v>1963</v>
      </c>
      <c r="I14" s="276">
        <v>166</v>
      </c>
      <c r="J14" s="277">
        <v>147</v>
      </c>
      <c r="K14" s="276">
        <v>9</v>
      </c>
      <c r="L14" s="277">
        <v>6</v>
      </c>
      <c r="M14" s="276">
        <v>0</v>
      </c>
      <c r="N14" s="277">
        <v>0</v>
      </c>
      <c r="O14" s="276">
        <v>0</v>
      </c>
      <c r="P14" s="277">
        <v>0</v>
      </c>
      <c r="Q14" s="276">
        <v>0</v>
      </c>
      <c r="R14" s="277">
        <v>0</v>
      </c>
      <c r="S14" s="276">
        <v>0</v>
      </c>
      <c r="T14" s="277">
        <v>0</v>
      </c>
      <c r="U14" s="276">
        <v>0</v>
      </c>
      <c r="V14" s="278">
        <v>0</v>
      </c>
      <c r="W14" s="229">
        <f>C14+E14+G14+I14+K14+M14+O14+Q14+S14+U14</f>
        <v>22775</v>
      </c>
      <c r="X14" s="229">
        <f>D14+F14+H14+J14+L14+N14+P14+R14+T14+V14</f>
        <v>24208</v>
      </c>
      <c r="Y14" s="229">
        <f>SUM(W14:X14)</f>
        <v>46983</v>
      </c>
    </row>
    <row r="15" spans="1:25" s="219" customFormat="1" ht="10.8">
      <c r="A15" s="225"/>
      <c r="B15" s="225" t="s">
        <v>5</v>
      </c>
      <c r="C15" s="276">
        <v>1</v>
      </c>
      <c r="D15" s="277">
        <v>3</v>
      </c>
      <c r="E15" s="276">
        <v>2405</v>
      </c>
      <c r="F15" s="277">
        <v>2154</v>
      </c>
      <c r="G15" s="276">
        <v>1428</v>
      </c>
      <c r="H15" s="277">
        <v>1201</v>
      </c>
      <c r="I15" s="276">
        <v>64</v>
      </c>
      <c r="J15" s="277">
        <v>39</v>
      </c>
      <c r="K15" s="276">
        <v>1</v>
      </c>
      <c r="L15" s="277">
        <v>0</v>
      </c>
      <c r="M15" s="276">
        <v>0</v>
      </c>
      <c r="N15" s="277">
        <v>0</v>
      </c>
      <c r="O15" s="276">
        <v>0</v>
      </c>
      <c r="P15" s="277">
        <v>0</v>
      </c>
      <c r="Q15" s="276">
        <v>0</v>
      </c>
      <c r="R15" s="277">
        <v>0</v>
      </c>
      <c r="S15" s="276">
        <v>0</v>
      </c>
      <c r="T15" s="277">
        <v>0</v>
      </c>
      <c r="U15" s="276">
        <v>0</v>
      </c>
      <c r="V15" s="278">
        <v>0</v>
      </c>
      <c r="W15" s="229">
        <f>C15+E15+G15+I15+K15+M15+O15+Q15+S15+U15</f>
        <v>3899</v>
      </c>
      <c r="X15" s="229">
        <f>D15+F15+H15+J15+L15+N15+P15+R15+T15+V15</f>
        <v>3397</v>
      </c>
      <c r="Y15" s="229">
        <f>SUM(W15:X15)</f>
        <v>7296</v>
      </c>
    </row>
    <row r="16" spans="1:25" s="219" customFormat="1" ht="10.8">
      <c r="A16" s="225"/>
      <c r="B16" s="225"/>
      <c r="C16" s="276"/>
      <c r="D16" s="277"/>
      <c r="E16" s="276"/>
      <c r="F16" s="277"/>
      <c r="G16" s="276"/>
      <c r="H16" s="277"/>
      <c r="I16" s="276"/>
      <c r="J16" s="277"/>
      <c r="K16" s="276"/>
      <c r="L16" s="277"/>
      <c r="M16" s="276"/>
      <c r="N16" s="277"/>
      <c r="O16" s="276"/>
      <c r="P16" s="277"/>
      <c r="Q16" s="276"/>
      <c r="R16" s="277"/>
      <c r="S16" s="276"/>
      <c r="T16" s="277"/>
      <c r="U16" s="276"/>
      <c r="V16" s="277"/>
      <c r="W16" s="228"/>
      <c r="X16" s="229"/>
      <c r="Y16" s="229"/>
    </row>
    <row r="17" spans="1:25" s="219" customFormat="1" ht="12">
      <c r="A17" s="222" t="s">
        <v>430</v>
      </c>
      <c r="B17" s="225"/>
      <c r="C17" s="276"/>
      <c r="D17" s="277"/>
      <c r="E17" s="276"/>
      <c r="F17" s="277"/>
      <c r="G17" s="276"/>
      <c r="H17" s="277"/>
      <c r="I17" s="276"/>
      <c r="J17" s="277"/>
      <c r="K17" s="276"/>
      <c r="L17" s="277"/>
      <c r="M17" s="276"/>
      <c r="N17" s="277"/>
      <c r="O17" s="276"/>
      <c r="P17" s="277"/>
      <c r="Q17" s="276"/>
      <c r="R17" s="277"/>
      <c r="S17" s="276"/>
      <c r="T17" s="277"/>
      <c r="U17" s="276"/>
      <c r="V17" s="277"/>
      <c r="W17" s="228"/>
      <c r="X17" s="229"/>
      <c r="Y17" s="229"/>
    </row>
    <row r="18" spans="1:25" s="219" customFormat="1" ht="13.2">
      <c r="A18" s="227"/>
      <c r="B18" s="223" t="s">
        <v>6</v>
      </c>
      <c r="C18" s="276"/>
      <c r="D18" s="277"/>
      <c r="E18" s="276"/>
      <c r="F18" s="277"/>
      <c r="G18" s="276"/>
      <c r="H18" s="277"/>
      <c r="I18" s="276"/>
      <c r="J18" s="277"/>
      <c r="K18" s="276"/>
      <c r="L18" s="277"/>
      <c r="M18" s="276"/>
      <c r="N18" s="277"/>
      <c r="O18" s="276"/>
      <c r="P18" s="277"/>
      <c r="Q18" s="276"/>
      <c r="R18" s="277"/>
      <c r="S18" s="276"/>
      <c r="T18" s="277"/>
      <c r="U18" s="276"/>
      <c r="V18" s="277"/>
      <c r="W18" s="228"/>
      <c r="X18" s="229"/>
      <c r="Y18" s="229"/>
    </row>
    <row r="19" spans="1:25" s="219" customFormat="1" ht="10.8">
      <c r="A19" s="225"/>
      <c r="B19" s="225" t="s">
        <v>7</v>
      </c>
      <c r="C19" s="276">
        <v>1</v>
      </c>
      <c r="D19" s="277">
        <v>0</v>
      </c>
      <c r="E19" s="276">
        <v>9</v>
      </c>
      <c r="F19" s="277">
        <v>2</v>
      </c>
      <c r="G19" s="276">
        <v>365</v>
      </c>
      <c r="H19" s="277">
        <v>293</v>
      </c>
      <c r="I19" s="276">
        <v>9548</v>
      </c>
      <c r="J19" s="277">
        <v>12719</v>
      </c>
      <c r="K19" s="276">
        <v>798</v>
      </c>
      <c r="L19" s="277">
        <v>759</v>
      </c>
      <c r="M19" s="276">
        <v>41</v>
      </c>
      <c r="N19" s="277">
        <v>67</v>
      </c>
      <c r="O19" s="276">
        <v>3</v>
      </c>
      <c r="P19" s="278">
        <v>2</v>
      </c>
      <c r="Q19" s="276">
        <v>0</v>
      </c>
      <c r="R19" s="277">
        <v>0</v>
      </c>
      <c r="S19" s="276">
        <v>0</v>
      </c>
      <c r="T19" s="277">
        <v>0</v>
      </c>
      <c r="U19" s="276">
        <v>0</v>
      </c>
      <c r="V19" s="278">
        <v>0</v>
      </c>
      <c r="W19" s="229">
        <f t="shared" ref="W19:X22" si="0">C19+E19+G19+I19+K19+M19+O19+Q19+S19+U19</f>
        <v>10765</v>
      </c>
      <c r="X19" s="229">
        <f t="shared" si="0"/>
        <v>13842</v>
      </c>
      <c r="Y19" s="229">
        <f>SUM(W19:X19)</f>
        <v>24607</v>
      </c>
    </row>
    <row r="20" spans="1:25" s="219" customFormat="1" ht="10.8">
      <c r="A20" s="225"/>
      <c r="B20" s="225" t="s">
        <v>8</v>
      </c>
      <c r="C20" s="276">
        <v>0</v>
      </c>
      <c r="D20" s="277">
        <v>0</v>
      </c>
      <c r="E20" s="276">
        <v>0</v>
      </c>
      <c r="F20" s="277">
        <v>0</v>
      </c>
      <c r="G20" s="276">
        <v>4</v>
      </c>
      <c r="H20" s="277">
        <v>11</v>
      </c>
      <c r="I20" s="276">
        <v>134</v>
      </c>
      <c r="J20" s="277">
        <v>533</v>
      </c>
      <c r="K20" s="276">
        <v>52</v>
      </c>
      <c r="L20" s="277">
        <v>126</v>
      </c>
      <c r="M20" s="276">
        <v>12</v>
      </c>
      <c r="N20" s="277">
        <v>20</v>
      </c>
      <c r="O20" s="276">
        <v>1</v>
      </c>
      <c r="P20" s="278">
        <v>3</v>
      </c>
      <c r="Q20" s="276">
        <v>0</v>
      </c>
      <c r="R20" s="277">
        <v>0</v>
      </c>
      <c r="S20" s="276">
        <v>0</v>
      </c>
      <c r="T20" s="277">
        <v>0</v>
      </c>
      <c r="U20" s="276">
        <v>0</v>
      </c>
      <c r="V20" s="278">
        <v>0</v>
      </c>
      <c r="W20" s="229">
        <f t="shared" si="0"/>
        <v>203</v>
      </c>
      <c r="X20" s="229">
        <f t="shared" si="0"/>
        <v>693</v>
      </c>
      <c r="Y20" s="229">
        <f>SUM(W20:X20)</f>
        <v>896</v>
      </c>
    </row>
    <row r="21" spans="1:25" s="219" customFormat="1" ht="10.8">
      <c r="A21" s="225"/>
      <c r="B21" s="225" t="s">
        <v>9</v>
      </c>
      <c r="C21" s="276">
        <v>0</v>
      </c>
      <c r="D21" s="277">
        <v>0</v>
      </c>
      <c r="E21" s="276">
        <v>1</v>
      </c>
      <c r="F21" s="277">
        <v>0</v>
      </c>
      <c r="G21" s="276">
        <v>41</v>
      </c>
      <c r="H21" s="277">
        <v>21</v>
      </c>
      <c r="I21" s="276">
        <v>6156</v>
      </c>
      <c r="J21" s="277">
        <v>5177</v>
      </c>
      <c r="K21" s="276">
        <v>1868</v>
      </c>
      <c r="L21" s="277">
        <v>1361</v>
      </c>
      <c r="M21" s="276">
        <v>351</v>
      </c>
      <c r="N21" s="277">
        <v>228</v>
      </c>
      <c r="O21" s="276">
        <v>27</v>
      </c>
      <c r="P21" s="278">
        <v>16</v>
      </c>
      <c r="Q21" s="276">
        <v>2</v>
      </c>
      <c r="R21" s="277">
        <v>0</v>
      </c>
      <c r="S21" s="276">
        <v>0</v>
      </c>
      <c r="T21" s="277">
        <v>0</v>
      </c>
      <c r="U21" s="276">
        <v>0</v>
      </c>
      <c r="V21" s="278">
        <v>0</v>
      </c>
      <c r="W21" s="229">
        <f t="shared" si="0"/>
        <v>8446</v>
      </c>
      <c r="X21" s="229">
        <f t="shared" si="0"/>
        <v>6803</v>
      </c>
      <c r="Y21" s="229">
        <f>SUM(W21:X21)</f>
        <v>15249</v>
      </c>
    </row>
    <row r="22" spans="1:25" s="219" customFormat="1" ht="10.8">
      <c r="A22" s="225"/>
      <c r="B22" s="225" t="s">
        <v>10</v>
      </c>
      <c r="C22" s="276">
        <v>1</v>
      </c>
      <c r="D22" s="277">
        <v>1</v>
      </c>
      <c r="E22" s="276">
        <v>0</v>
      </c>
      <c r="F22" s="277">
        <v>0</v>
      </c>
      <c r="G22" s="276">
        <v>2</v>
      </c>
      <c r="H22" s="277">
        <v>0</v>
      </c>
      <c r="I22" s="276">
        <v>2500</v>
      </c>
      <c r="J22" s="277">
        <v>2215</v>
      </c>
      <c r="K22" s="276">
        <v>1935</v>
      </c>
      <c r="L22" s="277">
        <v>1504</v>
      </c>
      <c r="M22" s="276">
        <v>350</v>
      </c>
      <c r="N22" s="277">
        <v>209</v>
      </c>
      <c r="O22" s="276">
        <v>31</v>
      </c>
      <c r="P22" s="278">
        <v>13</v>
      </c>
      <c r="Q22" s="276">
        <v>4</v>
      </c>
      <c r="R22" s="277">
        <v>3</v>
      </c>
      <c r="S22" s="276">
        <v>1</v>
      </c>
      <c r="T22" s="277">
        <v>2</v>
      </c>
      <c r="U22" s="276">
        <v>0</v>
      </c>
      <c r="V22" s="278">
        <v>1</v>
      </c>
      <c r="W22" s="229">
        <f t="shared" si="0"/>
        <v>4824</v>
      </c>
      <c r="X22" s="229">
        <f t="shared" si="0"/>
        <v>3948</v>
      </c>
      <c r="Y22" s="229">
        <f>SUM(W22:X22)</f>
        <v>8772</v>
      </c>
    </row>
    <row r="23" spans="1:25" s="219" customFormat="1" ht="10.8">
      <c r="A23" s="223"/>
      <c r="B23" s="225"/>
      <c r="C23" s="276"/>
      <c r="D23" s="277"/>
      <c r="E23" s="276"/>
      <c r="F23" s="277"/>
      <c r="G23" s="276"/>
      <c r="H23" s="277"/>
      <c r="I23" s="276"/>
      <c r="J23" s="277"/>
      <c r="K23" s="276"/>
      <c r="L23" s="277"/>
      <c r="M23" s="276"/>
      <c r="N23" s="277"/>
      <c r="O23" s="276"/>
      <c r="P23" s="277"/>
      <c r="Q23" s="276"/>
      <c r="R23" s="277"/>
      <c r="S23" s="276"/>
      <c r="T23" s="277"/>
      <c r="U23" s="276"/>
      <c r="V23" s="278"/>
      <c r="W23" s="229"/>
      <c r="X23" s="229"/>
      <c r="Y23" s="229"/>
    </row>
    <row r="24" spans="1:25" s="219" customFormat="1" ht="12">
      <c r="A24" s="222" t="s">
        <v>431</v>
      </c>
      <c r="B24" s="225"/>
      <c r="C24" s="276"/>
      <c r="D24" s="277"/>
      <c r="E24" s="276"/>
      <c r="F24" s="277"/>
      <c r="G24" s="276"/>
      <c r="H24" s="277"/>
      <c r="I24" s="276"/>
      <c r="J24" s="277"/>
      <c r="K24" s="276"/>
      <c r="L24" s="277"/>
      <c r="M24" s="276"/>
      <c r="N24" s="277"/>
      <c r="O24" s="276"/>
      <c r="P24" s="277"/>
      <c r="Q24" s="276"/>
      <c r="R24" s="277"/>
      <c r="S24" s="276"/>
      <c r="T24" s="277"/>
      <c r="U24" s="276"/>
      <c r="V24" s="278"/>
      <c r="W24" s="229"/>
      <c r="X24" s="229"/>
      <c r="Y24" s="229"/>
    </row>
    <row r="25" spans="1:25" s="219" customFormat="1" ht="13.2">
      <c r="A25" s="227"/>
      <c r="B25" s="223" t="s">
        <v>164</v>
      </c>
      <c r="C25" s="276"/>
      <c r="D25" s="277"/>
      <c r="E25" s="276"/>
      <c r="F25" s="277"/>
      <c r="G25" s="276"/>
      <c r="H25" s="277"/>
      <c r="I25" s="276"/>
      <c r="J25" s="277"/>
      <c r="K25" s="276"/>
      <c r="L25" s="277"/>
      <c r="M25" s="276"/>
      <c r="N25" s="277"/>
      <c r="O25" s="276"/>
      <c r="P25" s="277"/>
      <c r="Q25" s="276"/>
      <c r="R25" s="277"/>
      <c r="S25" s="276"/>
      <c r="T25" s="277"/>
      <c r="U25" s="276"/>
      <c r="V25" s="278"/>
      <c r="W25" s="229"/>
      <c r="X25" s="229"/>
      <c r="Y25" s="229"/>
    </row>
    <row r="26" spans="1:25" s="219" customFormat="1" ht="10.8">
      <c r="A26" s="225"/>
      <c r="B26" s="225" t="s">
        <v>432</v>
      </c>
      <c r="C26" s="276">
        <v>0</v>
      </c>
      <c r="D26" s="277">
        <v>0</v>
      </c>
      <c r="E26" s="276">
        <v>0</v>
      </c>
      <c r="F26" s="277">
        <v>0</v>
      </c>
      <c r="G26" s="276">
        <v>0</v>
      </c>
      <c r="H26" s="277">
        <v>0</v>
      </c>
      <c r="I26" s="276">
        <v>5</v>
      </c>
      <c r="J26" s="277">
        <v>1</v>
      </c>
      <c r="K26" s="276">
        <v>291</v>
      </c>
      <c r="L26" s="277">
        <v>291</v>
      </c>
      <c r="M26" s="276">
        <v>7152</v>
      </c>
      <c r="N26" s="277">
        <v>10363</v>
      </c>
      <c r="O26" s="276">
        <v>673</v>
      </c>
      <c r="P26" s="277">
        <v>711</v>
      </c>
      <c r="Q26" s="276">
        <v>56</v>
      </c>
      <c r="R26" s="277">
        <v>79</v>
      </c>
      <c r="S26" s="276">
        <v>6</v>
      </c>
      <c r="T26" s="277">
        <v>3</v>
      </c>
      <c r="U26" s="276">
        <v>0</v>
      </c>
      <c r="V26" s="278">
        <v>0</v>
      </c>
      <c r="W26" s="229">
        <f t="shared" ref="W26:X28" si="1">C26+E26+G26+I26+K26+M26+O26+Q26+S26+U26</f>
        <v>8183</v>
      </c>
      <c r="X26" s="229">
        <f t="shared" si="1"/>
        <v>11448</v>
      </c>
      <c r="Y26" s="229">
        <f>SUM(W26:X26)</f>
        <v>19631</v>
      </c>
    </row>
    <row r="27" spans="1:25" s="219" customFormat="1" ht="10.8">
      <c r="A27" s="225"/>
      <c r="B27" s="225" t="s">
        <v>433</v>
      </c>
      <c r="C27" s="276">
        <v>0</v>
      </c>
      <c r="D27" s="277">
        <v>0</v>
      </c>
      <c r="E27" s="276">
        <v>0</v>
      </c>
      <c r="F27" s="277">
        <v>0</v>
      </c>
      <c r="G27" s="276">
        <v>0</v>
      </c>
      <c r="H27" s="277">
        <v>0</v>
      </c>
      <c r="I27" s="276">
        <v>0</v>
      </c>
      <c r="J27" s="277">
        <v>0</v>
      </c>
      <c r="K27" s="276">
        <v>2</v>
      </c>
      <c r="L27" s="277">
        <v>7</v>
      </c>
      <c r="M27" s="276">
        <v>114</v>
      </c>
      <c r="N27" s="277">
        <v>360</v>
      </c>
      <c r="O27" s="276">
        <v>51</v>
      </c>
      <c r="P27" s="277">
        <v>109</v>
      </c>
      <c r="Q27" s="276">
        <v>10</v>
      </c>
      <c r="R27" s="277">
        <v>18</v>
      </c>
      <c r="S27" s="276">
        <v>2</v>
      </c>
      <c r="T27" s="277">
        <v>3</v>
      </c>
      <c r="U27" s="276">
        <v>1</v>
      </c>
      <c r="V27" s="278">
        <v>2</v>
      </c>
      <c r="W27" s="229">
        <f t="shared" si="1"/>
        <v>180</v>
      </c>
      <c r="X27" s="229">
        <f t="shared" si="1"/>
        <v>499</v>
      </c>
      <c r="Y27" s="229">
        <f>SUM(W27:X27)</f>
        <v>679</v>
      </c>
    </row>
    <row r="28" spans="1:25" s="219" customFormat="1" ht="10.8">
      <c r="A28" s="225"/>
      <c r="B28" s="225" t="s">
        <v>434</v>
      </c>
      <c r="C28" s="276">
        <v>0</v>
      </c>
      <c r="D28" s="277">
        <v>0</v>
      </c>
      <c r="E28" s="276">
        <v>0</v>
      </c>
      <c r="F28" s="277">
        <v>0</v>
      </c>
      <c r="G28" s="276">
        <v>0</v>
      </c>
      <c r="H28" s="277">
        <v>0</v>
      </c>
      <c r="I28" s="276">
        <v>0</v>
      </c>
      <c r="J28" s="277">
        <v>0</v>
      </c>
      <c r="K28" s="276">
        <v>24</v>
      </c>
      <c r="L28" s="277">
        <v>27</v>
      </c>
      <c r="M28" s="276">
        <v>5125</v>
      </c>
      <c r="N28" s="277">
        <v>4856</v>
      </c>
      <c r="O28" s="276">
        <v>1770</v>
      </c>
      <c r="P28" s="277">
        <v>1302</v>
      </c>
      <c r="Q28" s="276">
        <v>360</v>
      </c>
      <c r="R28" s="277">
        <v>241</v>
      </c>
      <c r="S28" s="276">
        <v>60</v>
      </c>
      <c r="T28" s="277">
        <v>37</v>
      </c>
      <c r="U28" s="276">
        <v>5</v>
      </c>
      <c r="V28" s="278">
        <v>15</v>
      </c>
      <c r="W28" s="229">
        <f t="shared" si="1"/>
        <v>7344</v>
      </c>
      <c r="X28" s="229">
        <f t="shared" si="1"/>
        <v>6478</v>
      </c>
      <c r="Y28" s="229">
        <f>SUM(W28:X28)</f>
        <v>13822</v>
      </c>
    </row>
    <row r="29" spans="1:25" s="219" customFormat="1" ht="10.8">
      <c r="A29" s="225"/>
      <c r="B29" s="225" t="s">
        <v>435</v>
      </c>
      <c r="C29" s="276">
        <v>0</v>
      </c>
      <c r="D29" s="277">
        <v>0</v>
      </c>
      <c r="E29" s="276">
        <v>0</v>
      </c>
      <c r="F29" s="277">
        <v>0</v>
      </c>
      <c r="G29" s="276">
        <v>0</v>
      </c>
      <c r="H29" s="277">
        <v>0</v>
      </c>
      <c r="I29" s="276">
        <v>0</v>
      </c>
      <c r="J29" s="277">
        <v>0</v>
      </c>
      <c r="K29" s="276">
        <v>1</v>
      </c>
      <c r="L29" s="277">
        <v>4</v>
      </c>
      <c r="M29" s="276">
        <v>2068</v>
      </c>
      <c r="N29" s="277">
        <v>1844</v>
      </c>
      <c r="O29" s="276">
        <v>1611</v>
      </c>
      <c r="P29" s="277">
        <v>1320</v>
      </c>
      <c r="Q29" s="276">
        <v>315</v>
      </c>
      <c r="R29" s="277">
        <v>214</v>
      </c>
      <c r="S29" s="276">
        <v>58</v>
      </c>
      <c r="T29" s="277">
        <v>35</v>
      </c>
      <c r="U29" s="276">
        <v>17</v>
      </c>
      <c r="V29" s="278">
        <v>14</v>
      </c>
      <c r="W29" s="229">
        <f>C29+E29+G29+I29+K29+M29+O29+Q29+S29+U29</f>
        <v>4070</v>
      </c>
      <c r="X29" s="229">
        <f>D29+F29+H29+J29+L29+N29+P29+R29+T29+V29</f>
        <v>3431</v>
      </c>
      <c r="Y29" s="229">
        <f>SUM(W29:X29)</f>
        <v>7501</v>
      </c>
    </row>
    <row r="30" spans="1:25" s="219" customFormat="1" ht="10.8">
      <c r="A30" s="225"/>
      <c r="B30" s="225"/>
      <c r="C30" s="276"/>
      <c r="D30" s="277"/>
      <c r="E30" s="276"/>
      <c r="F30" s="277"/>
      <c r="G30" s="276"/>
      <c r="H30" s="277"/>
      <c r="I30" s="276"/>
      <c r="J30" s="277"/>
      <c r="K30" s="276"/>
      <c r="L30" s="277"/>
      <c r="M30" s="276"/>
      <c r="N30" s="277"/>
      <c r="O30" s="276"/>
      <c r="P30" s="277"/>
      <c r="Q30" s="276"/>
      <c r="R30" s="277"/>
      <c r="S30" s="276"/>
      <c r="T30" s="277"/>
      <c r="U30" s="276"/>
      <c r="V30" s="278"/>
      <c r="W30" s="229"/>
      <c r="X30" s="229"/>
      <c r="Y30" s="229"/>
    </row>
    <row r="31" spans="1:25" s="219" customFormat="1" ht="13.2">
      <c r="A31" s="227"/>
      <c r="B31" s="223" t="s">
        <v>354</v>
      </c>
      <c r="C31" s="276"/>
      <c r="D31" s="277"/>
      <c r="E31" s="276"/>
      <c r="F31" s="277"/>
      <c r="G31" s="276"/>
      <c r="H31" s="277"/>
      <c r="I31" s="276"/>
      <c r="J31" s="277"/>
      <c r="K31" s="276"/>
      <c r="L31" s="277"/>
      <c r="M31" s="276"/>
      <c r="N31" s="277"/>
      <c r="O31" s="276"/>
      <c r="P31" s="277"/>
      <c r="Q31" s="276"/>
      <c r="R31" s="277"/>
      <c r="S31" s="276"/>
      <c r="T31" s="277"/>
      <c r="U31" s="276"/>
      <c r="V31" s="278"/>
      <c r="W31" s="229"/>
      <c r="X31" s="229"/>
      <c r="Y31" s="229"/>
    </row>
    <row r="32" spans="1:25" s="219" customFormat="1" ht="10.8">
      <c r="A32" s="225"/>
      <c r="B32" s="40" t="s">
        <v>547</v>
      </c>
      <c r="C32" s="276">
        <v>0</v>
      </c>
      <c r="D32" s="277">
        <v>0</v>
      </c>
      <c r="E32" s="276">
        <v>0</v>
      </c>
      <c r="F32" s="277">
        <v>0</v>
      </c>
      <c r="G32" s="276">
        <v>0</v>
      </c>
      <c r="H32" s="277">
        <v>0</v>
      </c>
      <c r="I32" s="276">
        <v>0</v>
      </c>
      <c r="J32" s="277">
        <v>0</v>
      </c>
      <c r="K32" s="276">
        <v>0</v>
      </c>
      <c r="L32" s="277">
        <v>0</v>
      </c>
      <c r="M32" s="276">
        <v>0</v>
      </c>
      <c r="N32" s="277">
        <v>1</v>
      </c>
      <c r="O32" s="276">
        <v>45</v>
      </c>
      <c r="P32" s="277">
        <v>22</v>
      </c>
      <c r="Q32" s="276">
        <v>16</v>
      </c>
      <c r="R32" s="277">
        <v>20</v>
      </c>
      <c r="S32" s="276">
        <v>10</v>
      </c>
      <c r="T32" s="277">
        <v>13</v>
      </c>
      <c r="U32" s="276">
        <v>8</v>
      </c>
      <c r="V32" s="278">
        <v>6</v>
      </c>
      <c r="W32" s="229">
        <f t="shared" ref="W32:X34" si="2">C32+E32+G32+I32+K32+M32+O32+Q32+S32+U32</f>
        <v>79</v>
      </c>
      <c r="X32" s="229">
        <f t="shared" si="2"/>
        <v>62</v>
      </c>
      <c r="Y32" s="229">
        <f>SUM(W32:X32)</f>
        <v>141</v>
      </c>
    </row>
    <row r="33" spans="1:25" s="219" customFormat="1" ht="10.8">
      <c r="A33" s="225"/>
      <c r="B33" s="40" t="s">
        <v>548</v>
      </c>
      <c r="C33" s="276">
        <v>0</v>
      </c>
      <c r="D33" s="277">
        <v>0</v>
      </c>
      <c r="E33" s="276">
        <v>0</v>
      </c>
      <c r="F33" s="277">
        <v>0</v>
      </c>
      <c r="G33" s="276">
        <v>0</v>
      </c>
      <c r="H33" s="277">
        <v>0</v>
      </c>
      <c r="I33" s="276">
        <v>0</v>
      </c>
      <c r="J33" s="277">
        <v>0</v>
      </c>
      <c r="K33" s="276">
        <v>0</v>
      </c>
      <c r="L33" s="277">
        <v>0</v>
      </c>
      <c r="M33" s="276">
        <v>0</v>
      </c>
      <c r="N33" s="277">
        <v>1</v>
      </c>
      <c r="O33" s="276">
        <v>1374</v>
      </c>
      <c r="P33" s="277">
        <v>1341</v>
      </c>
      <c r="Q33" s="276">
        <v>1196</v>
      </c>
      <c r="R33" s="277">
        <v>1087</v>
      </c>
      <c r="S33" s="276">
        <v>278</v>
      </c>
      <c r="T33" s="277">
        <v>221</v>
      </c>
      <c r="U33" s="276">
        <v>66</v>
      </c>
      <c r="V33" s="278">
        <v>60</v>
      </c>
      <c r="W33" s="229">
        <f t="shared" si="2"/>
        <v>2914</v>
      </c>
      <c r="X33" s="229">
        <f t="shared" si="2"/>
        <v>2710</v>
      </c>
      <c r="Y33" s="229">
        <f>SUM(W33:X33)</f>
        <v>5624</v>
      </c>
    </row>
    <row r="34" spans="1:25" s="219" customFormat="1" ht="10.8">
      <c r="A34" s="225"/>
      <c r="B34" s="225" t="s">
        <v>437</v>
      </c>
      <c r="C34" s="276">
        <v>0</v>
      </c>
      <c r="D34" s="277">
        <v>0</v>
      </c>
      <c r="E34" s="276">
        <v>0</v>
      </c>
      <c r="F34" s="277">
        <v>0</v>
      </c>
      <c r="G34" s="276">
        <v>0</v>
      </c>
      <c r="H34" s="277">
        <v>0</v>
      </c>
      <c r="I34" s="276">
        <v>0</v>
      </c>
      <c r="J34" s="277">
        <v>0</v>
      </c>
      <c r="K34" s="276">
        <v>0</v>
      </c>
      <c r="L34" s="277">
        <v>0</v>
      </c>
      <c r="M34" s="276">
        <v>1</v>
      </c>
      <c r="N34" s="277">
        <v>1</v>
      </c>
      <c r="O34" s="276">
        <v>10</v>
      </c>
      <c r="P34" s="277">
        <v>41</v>
      </c>
      <c r="Q34" s="276">
        <v>18</v>
      </c>
      <c r="R34" s="277">
        <v>26</v>
      </c>
      <c r="S34" s="276">
        <v>11</v>
      </c>
      <c r="T34" s="277">
        <v>4</v>
      </c>
      <c r="U34" s="276">
        <v>1</v>
      </c>
      <c r="V34" s="278">
        <v>3</v>
      </c>
      <c r="W34" s="229">
        <f t="shared" si="2"/>
        <v>41</v>
      </c>
      <c r="X34" s="229">
        <f t="shared" si="2"/>
        <v>75</v>
      </c>
      <c r="Y34" s="229">
        <f>SUM(W34:X34)</f>
        <v>116</v>
      </c>
    </row>
    <row r="35" spans="1:25" s="219" customFormat="1" ht="10.8">
      <c r="A35" s="225"/>
      <c r="B35" s="225"/>
      <c r="C35" s="276"/>
      <c r="D35" s="277"/>
      <c r="E35" s="276"/>
      <c r="F35" s="277"/>
      <c r="G35" s="276"/>
      <c r="H35" s="277"/>
      <c r="I35" s="276"/>
      <c r="J35" s="277"/>
      <c r="K35" s="276"/>
      <c r="L35" s="277"/>
      <c r="M35" s="276"/>
      <c r="N35" s="277"/>
      <c r="O35" s="276"/>
      <c r="P35" s="277"/>
      <c r="Q35" s="276"/>
      <c r="R35" s="277"/>
      <c r="S35" s="276"/>
      <c r="T35" s="277"/>
      <c r="U35" s="276"/>
      <c r="V35" s="278"/>
      <c r="W35" s="229"/>
      <c r="X35" s="229"/>
      <c r="Y35" s="229"/>
    </row>
    <row r="36" spans="1:25" s="219" customFormat="1" ht="10.8">
      <c r="A36" s="225"/>
      <c r="B36" s="223" t="s">
        <v>413</v>
      </c>
      <c r="C36" s="276"/>
      <c r="D36" s="277"/>
      <c r="E36" s="276"/>
      <c r="F36" s="277"/>
      <c r="G36" s="276"/>
      <c r="H36" s="277"/>
      <c r="I36" s="276"/>
      <c r="J36" s="277"/>
      <c r="K36" s="276"/>
      <c r="L36" s="277"/>
      <c r="M36" s="276"/>
      <c r="N36" s="277"/>
      <c r="O36" s="276"/>
      <c r="P36" s="277"/>
      <c r="Q36" s="276"/>
      <c r="R36" s="277"/>
      <c r="S36" s="276"/>
      <c r="T36" s="277"/>
      <c r="U36" s="276"/>
      <c r="V36" s="278"/>
      <c r="W36" s="229"/>
      <c r="X36" s="229"/>
      <c r="Y36" s="229"/>
    </row>
    <row r="37" spans="1:25" s="219" customFormat="1" ht="10.8">
      <c r="A37" s="225"/>
      <c r="B37" s="225" t="s">
        <v>438</v>
      </c>
      <c r="C37" s="276">
        <v>0</v>
      </c>
      <c r="D37" s="277">
        <v>0</v>
      </c>
      <c r="E37" s="276">
        <v>0</v>
      </c>
      <c r="F37" s="277">
        <v>0</v>
      </c>
      <c r="G37" s="276">
        <v>0</v>
      </c>
      <c r="H37" s="277">
        <v>0</v>
      </c>
      <c r="I37" s="276">
        <v>0</v>
      </c>
      <c r="J37" s="277">
        <v>0</v>
      </c>
      <c r="K37" s="276">
        <v>0</v>
      </c>
      <c r="L37" s="277">
        <v>0</v>
      </c>
      <c r="M37" s="276">
        <v>0</v>
      </c>
      <c r="N37" s="277">
        <v>0</v>
      </c>
      <c r="O37" s="276">
        <v>0</v>
      </c>
      <c r="P37" s="277">
        <v>2</v>
      </c>
      <c r="Q37" s="276">
        <v>0</v>
      </c>
      <c r="R37" s="277">
        <v>2</v>
      </c>
      <c r="S37" s="276">
        <v>0</v>
      </c>
      <c r="T37" s="277">
        <v>2</v>
      </c>
      <c r="U37" s="276">
        <v>1</v>
      </c>
      <c r="V37" s="278">
        <v>2</v>
      </c>
      <c r="W37" s="229">
        <f>C37+E37+G37+I37+K37+M37+O37+Q37+S37+U37</f>
        <v>1</v>
      </c>
      <c r="X37" s="229">
        <f>D37+F37+H37+J37+L37+N37+P37+R37+T37+V37</f>
        <v>8</v>
      </c>
      <c r="Y37" s="229">
        <f>SUM(W37:X37)</f>
        <v>9</v>
      </c>
    </row>
    <row r="38" spans="1:25" s="219" customFormat="1" ht="10.8">
      <c r="A38" s="225"/>
      <c r="B38" s="225" t="s">
        <v>439</v>
      </c>
      <c r="C38" s="276">
        <v>0</v>
      </c>
      <c r="D38" s="277">
        <v>0</v>
      </c>
      <c r="E38" s="276">
        <v>0</v>
      </c>
      <c r="F38" s="277">
        <v>0</v>
      </c>
      <c r="G38" s="276">
        <v>0</v>
      </c>
      <c r="H38" s="277">
        <v>0</v>
      </c>
      <c r="I38" s="276">
        <v>0</v>
      </c>
      <c r="J38" s="277">
        <v>0</v>
      </c>
      <c r="K38" s="276">
        <v>0</v>
      </c>
      <c r="L38" s="277">
        <v>0</v>
      </c>
      <c r="M38" s="276">
        <v>0</v>
      </c>
      <c r="N38" s="277">
        <v>0</v>
      </c>
      <c r="O38" s="276">
        <v>227</v>
      </c>
      <c r="P38" s="277">
        <v>81</v>
      </c>
      <c r="Q38" s="276">
        <v>180</v>
      </c>
      <c r="R38" s="277">
        <v>96</v>
      </c>
      <c r="S38" s="276">
        <v>71</v>
      </c>
      <c r="T38" s="277">
        <v>60</v>
      </c>
      <c r="U38" s="276">
        <v>52</v>
      </c>
      <c r="V38" s="278">
        <v>67</v>
      </c>
      <c r="W38" s="229">
        <f>C38+E38+G38+I38+K38+M38+O38+Q38+S38+U38</f>
        <v>530</v>
      </c>
      <c r="X38" s="229">
        <f>D38+F38+H38+J38+L38+N38+P38+R38+T38+V38</f>
        <v>304</v>
      </c>
      <c r="Y38" s="229">
        <f>SUM(W38:X38)</f>
        <v>834</v>
      </c>
    </row>
    <row r="39" spans="1:25" s="219" customFormat="1" ht="10.8">
      <c r="A39" s="225"/>
      <c r="B39" s="225"/>
      <c r="C39" s="279"/>
      <c r="D39" s="280"/>
      <c r="E39" s="279"/>
      <c r="F39" s="280"/>
      <c r="G39" s="279"/>
      <c r="H39" s="280"/>
      <c r="I39" s="279"/>
      <c r="J39" s="280"/>
      <c r="K39" s="279"/>
      <c r="L39" s="280"/>
      <c r="M39" s="279"/>
      <c r="N39" s="280"/>
      <c r="O39" s="279"/>
      <c r="P39" s="280"/>
      <c r="Q39" s="279"/>
      <c r="R39" s="280"/>
      <c r="S39" s="279"/>
      <c r="T39" s="280"/>
      <c r="U39" s="279"/>
      <c r="V39" s="281"/>
      <c r="W39" s="225"/>
      <c r="X39" s="225"/>
      <c r="Y39" s="225"/>
    </row>
    <row r="40" spans="1:25" s="219" customFormat="1" ht="12">
      <c r="A40" s="222" t="s">
        <v>440</v>
      </c>
      <c r="B40" s="225"/>
      <c r="C40" s="276"/>
      <c r="D40" s="277"/>
      <c r="E40" s="276"/>
      <c r="F40" s="277"/>
      <c r="G40" s="276"/>
      <c r="H40" s="277"/>
      <c r="I40" s="276"/>
      <c r="J40" s="277"/>
      <c r="K40" s="276"/>
      <c r="L40" s="277"/>
      <c r="M40" s="276"/>
      <c r="N40" s="277"/>
      <c r="O40" s="276"/>
      <c r="P40" s="277"/>
      <c r="Q40" s="276"/>
      <c r="R40" s="277"/>
      <c r="S40" s="276"/>
      <c r="T40" s="277"/>
      <c r="U40" s="276"/>
      <c r="V40" s="278"/>
      <c r="W40" s="229"/>
      <c r="X40" s="229"/>
      <c r="Y40" s="229"/>
    </row>
    <row r="41" spans="1:25" s="219" customFormat="1" ht="12">
      <c r="A41" s="222"/>
      <c r="B41" s="225" t="s">
        <v>441</v>
      </c>
      <c r="C41" s="276">
        <v>0</v>
      </c>
      <c r="D41" s="277">
        <v>0</v>
      </c>
      <c r="E41" s="276">
        <v>0</v>
      </c>
      <c r="F41" s="277">
        <v>0</v>
      </c>
      <c r="G41" s="276">
        <v>0</v>
      </c>
      <c r="H41" s="277">
        <v>0</v>
      </c>
      <c r="I41" s="276">
        <v>3</v>
      </c>
      <c r="J41" s="277">
        <v>19</v>
      </c>
      <c r="K41" s="276">
        <v>5</v>
      </c>
      <c r="L41" s="277">
        <v>20</v>
      </c>
      <c r="M41" s="276">
        <v>1</v>
      </c>
      <c r="N41" s="277">
        <v>4</v>
      </c>
      <c r="O41" s="276">
        <v>0</v>
      </c>
      <c r="P41" s="277">
        <v>0</v>
      </c>
      <c r="Q41" s="276">
        <v>0</v>
      </c>
      <c r="R41" s="277">
        <v>1</v>
      </c>
      <c r="S41" s="276">
        <v>0</v>
      </c>
      <c r="T41" s="277">
        <v>0</v>
      </c>
      <c r="U41" s="276">
        <v>0</v>
      </c>
      <c r="V41" s="278">
        <v>0</v>
      </c>
      <c r="W41" s="229">
        <f t="shared" ref="W41:X44" si="3">C41+E41+G41+I41+K41+M41+O41+Q41+S41+U41</f>
        <v>9</v>
      </c>
      <c r="X41" s="229">
        <f t="shared" si="3"/>
        <v>44</v>
      </c>
      <c r="Y41" s="229">
        <f>W41+X41</f>
        <v>53</v>
      </c>
    </row>
    <row r="42" spans="1:25" s="219" customFormat="1" ht="10.8">
      <c r="A42" s="225"/>
      <c r="B42" s="225" t="s">
        <v>435</v>
      </c>
      <c r="C42" s="276">
        <v>0</v>
      </c>
      <c r="D42" s="277">
        <v>0</v>
      </c>
      <c r="E42" s="276">
        <v>0</v>
      </c>
      <c r="F42" s="277">
        <v>0</v>
      </c>
      <c r="G42" s="276">
        <v>0</v>
      </c>
      <c r="H42" s="277">
        <v>0</v>
      </c>
      <c r="I42" s="276">
        <v>0</v>
      </c>
      <c r="J42" s="277">
        <v>0</v>
      </c>
      <c r="K42" s="276">
        <v>0</v>
      </c>
      <c r="L42" s="277">
        <v>0</v>
      </c>
      <c r="M42" s="276">
        <v>4</v>
      </c>
      <c r="N42" s="277">
        <v>32</v>
      </c>
      <c r="O42" s="276">
        <v>5</v>
      </c>
      <c r="P42" s="277">
        <v>32</v>
      </c>
      <c r="Q42" s="276">
        <v>0</v>
      </c>
      <c r="R42" s="277">
        <v>5</v>
      </c>
      <c r="S42" s="276">
        <v>1</v>
      </c>
      <c r="T42" s="277">
        <v>4</v>
      </c>
      <c r="U42" s="276">
        <v>2</v>
      </c>
      <c r="V42" s="278">
        <v>1</v>
      </c>
      <c r="W42" s="229">
        <f t="shared" si="3"/>
        <v>12</v>
      </c>
      <c r="X42" s="229">
        <f t="shared" si="3"/>
        <v>74</v>
      </c>
      <c r="Y42" s="229">
        <f>W42+X42</f>
        <v>86</v>
      </c>
    </row>
    <row r="43" spans="1:25" s="219" customFormat="1" ht="10.8">
      <c r="A43" s="225"/>
      <c r="B43" s="225" t="s">
        <v>442</v>
      </c>
      <c r="C43" s="276">
        <v>0</v>
      </c>
      <c r="D43" s="277">
        <v>0</v>
      </c>
      <c r="E43" s="276">
        <v>0</v>
      </c>
      <c r="F43" s="277">
        <v>0</v>
      </c>
      <c r="G43" s="276">
        <v>0</v>
      </c>
      <c r="H43" s="277">
        <v>0</v>
      </c>
      <c r="I43" s="276">
        <v>0</v>
      </c>
      <c r="J43" s="277">
        <v>0</v>
      </c>
      <c r="K43" s="276">
        <v>0</v>
      </c>
      <c r="L43" s="277">
        <v>0</v>
      </c>
      <c r="M43" s="276">
        <v>0</v>
      </c>
      <c r="N43" s="277">
        <v>0</v>
      </c>
      <c r="O43" s="276">
        <v>0</v>
      </c>
      <c r="P43" s="277">
        <v>0</v>
      </c>
      <c r="Q43" s="276">
        <v>0</v>
      </c>
      <c r="R43" s="277">
        <v>1</v>
      </c>
      <c r="S43" s="276">
        <v>2</v>
      </c>
      <c r="T43" s="277">
        <v>1</v>
      </c>
      <c r="U43" s="276">
        <v>0</v>
      </c>
      <c r="V43" s="278">
        <v>1</v>
      </c>
      <c r="W43" s="229">
        <f t="shared" si="3"/>
        <v>2</v>
      </c>
      <c r="X43" s="229">
        <f t="shared" si="3"/>
        <v>3</v>
      </c>
      <c r="Y43" s="229">
        <f>W43+X43</f>
        <v>5</v>
      </c>
    </row>
    <row r="44" spans="1:25" s="219" customFormat="1" ht="10.8">
      <c r="A44" s="225"/>
      <c r="B44" s="225" t="s">
        <v>443</v>
      </c>
      <c r="C44" s="276">
        <v>0</v>
      </c>
      <c r="D44" s="277">
        <v>0</v>
      </c>
      <c r="E44" s="276">
        <v>0</v>
      </c>
      <c r="F44" s="277">
        <v>0</v>
      </c>
      <c r="G44" s="276">
        <v>0</v>
      </c>
      <c r="H44" s="277">
        <v>0</v>
      </c>
      <c r="I44" s="276">
        <v>0</v>
      </c>
      <c r="J44" s="277">
        <v>0</v>
      </c>
      <c r="K44" s="276">
        <v>0</v>
      </c>
      <c r="L44" s="277">
        <v>0</v>
      </c>
      <c r="M44" s="276">
        <v>0</v>
      </c>
      <c r="N44" s="277">
        <v>0</v>
      </c>
      <c r="O44" s="276">
        <v>3</v>
      </c>
      <c r="P44" s="277">
        <v>18</v>
      </c>
      <c r="Q44" s="276">
        <v>14</v>
      </c>
      <c r="R44" s="277">
        <v>27</v>
      </c>
      <c r="S44" s="276">
        <v>7</v>
      </c>
      <c r="T44" s="277">
        <v>6</v>
      </c>
      <c r="U44" s="276">
        <v>4</v>
      </c>
      <c r="V44" s="278">
        <v>7</v>
      </c>
      <c r="W44" s="229">
        <f t="shared" si="3"/>
        <v>28</v>
      </c>
      <c r="X44" s="229">
        <f t="shared" si="3"/>
        <v>58</v>
      </c>
      <c r="Y44" s="229">
        <f>W44+X44</f>
        <v>86</v>
      </c>
    </row>
    <row r="45" spans="1:25" s="219" customFormat="1" ht="10.8">
      <c r="A45" s="225"/>
      <c r="B45" s="226"/>
      <c r="C45" s="276"/>
      <c r="D45" s="277"/>
      <c r="E45" s="276"/>
      <c r="F45" s="277"/>
      <c r="G45" s="276"/>
      <c r="H45" s="277"/>
      <c r="I45" s="276"/>
      <c r="J45" s="277"/>
      <c r="K45" s="276"/>
      <c r="L45" s="277"/>
      <c r="M45" s="276"/>
      <c r="N45" s="277"/>
      <c r="O45" s="276"/>
      <c r="P45" s="277"/>
      <c r="Q45" s="276"/>
      <c r="R45" s="277"/>
      <c r="S45" s="276"/>
      <c r="T45" s="277"/>
      <c r="U45" s="276"/>
      <c r="V45" s="278"/>
      <c r="W45" s="229"/>
      <c r="X45" s="229"/>
      <c r="Y45" s="229"/>
    </row>
    <row r="46" spans="1:25" s="219" customFormat="1" ht="12">
      <c r="A46" s="25" t="s">
        <v>549</v>
      </c>
      <c r="B46" s="314"/>
      <c r="C46" s="276"/>
      <c r="D46" s="277"/>
      <c r="E46" s="276"/>
      <c r="F46" s="277"/>
      <c r="G46" s="276"/>
      <c r="H46" s="277"/>
      <c r="I46" s="276"/>
      <c r="J46" s="277"/>
      <c r="K46" s="276"/>
      <c r="L46" s="277"/>
      <c r="M46" s="276"/>
      <c r="N46" s="277"/>
      <c r="O46" s="276"/>
      <c r="P46" s="277"/>
      <c r="Q46" s="276"/>
      <c r="R46" s="277"/>
      <c r="S46" s="276"/>
      <c r="T46" s="277"/>
      <c r="U46" s="276"/>
      <c r="V46" s="278"/>
      <c r="W46" s="229"/>
      <c r="X46" s="229"/>
      <c r="Y46" s="229"/>
    </row>
    <row r="47" spans="1:25" s="219" customFormat="1" ht="11.4">
      <c r="A47" s="233"/>
      <c r="B47" s="226" t="s">
        <v>24</v>
      </c>
      <c r="C47" s="276">
        <v>0</v>
      </c>
      <c r="D47" s="277">
        <v>0</v>
      </c>
      <c r="E47" s="276">
        <v>0</v>
      </c>
      <c r="F47" s="277">
        <v>0</v>
      </c>
      <c r="G47" s="276">
        <v>0</v>
      </c>
      <c r="H47" s="277">
        <v>0</v>
      </c>
      <c r="I47" s="276">
        <v>0</v>
      </c>
      <c r="J47" s="277">
        <v>0</v>
      </c>
      <c r="K47" s="276">
        <v>2</v>
      </c>
      <c r="L47" s="277">
        <v>0</v>
      </c>
      <c r="M47" s="276">
        <v>0</v>
      </c>
      <c r="N47" s="277">
        <v>0</v>
      </c>
      <c r="O47" s="276">
        <v>14</v>
      </c>
      <c r="P47" s="277">
        <v>0</v>
      </c>
      <c r="Q47" s="276">
        <v>12</v>
      </c>
      <c r="R47" s="277">
        <v>8</v>
      </c>
      <c r="S47" s="276">
        <v>7</v>
      </c>
      <c r="T47" s="277">
        <v>3</v>
      </c>
      <c r="U47" s="276">
        <v>15</v>
      </c>
      <c r="V47" s="278">
        <v>4</v>
      </c>
      <c r="W47" s="229">
        <f t="shared" ref="W47:X48" si="4">C47+E47+G47+I47+K47+M47+O47+Q47+S47+U47</f>
        <v>50</v>
      </c>
      <c r="X47" s="229">
        <f t="shared" si="4"/>
        <v>15</v>
      </c>
      <c r="Y47" s="229">
        <f>SUM(W47:X47)</f>
        <v>65</v>
      </c>
    </row>
    <row r="48" spans="1:25" s="219" customFormat="1" ht="11.4">
      <c r="A48" s="233"/>
      <c r="B48" s="226" t="s">
        <v>25</v>
      </c>
      <c r="C48" s="276">
        <v>0</v>
      </c>
      <c r="D48" s="277">
        <v>0</v>
      </c>
      <c r="E48" s="276">
        <v>0</v>
      </c>
      <c r="F48" s="277">
        <v>0</v>
      </c>
      <c r="G48" s="276">
        <v>0</v>
      </c>
      <c r="H48" s="277">
        <v>0</v>
      </c>
      <c r="I48" s="276">
        <v>0</v>
      </c>
      <c r="J48" s="277">
        <v>0</v>
      </c>
      <c r="K48" s="276">
        <v>0</v>
      </c>
      <c r="L48" s="277">
        <v>0</v>
      </c>
      <c r="M48" s="276">
        <v>0</v>
      </c>
      <c r="N48" s="277">
        <v>0</v>
      </c>
      <c r="O48" s="276">
        <v>0</v>
      </c>
      <c r="P48" s="277">
        <v>0</v>
      </c>
      <c r="Q48" s="276">
        <v>0</v>
      </c>
      <c r="R48" s="277">
        <v>0</v>
      </c>
      <c r="S48" s="276">
        <v>0</v>
      </c>
      <c r="T48" s="277">
        <v>0</v>
      </c>
      <c r="U48" s="276">
        <v>0</v>
      </c>
      <c r="V48" s="278">
        <v>0</v>
      </c>
      <c r="W48" s="229">
        <f t="shared" si="4"/>
        <v>0</v>
      </c>
      <c r="X48" s="229">
        <f t="shared" si="4"/>
        <v>0</v>
      </c>
      <c r="Y48" s="229">
        <f>SUM(W48:X48)</f>
        <v>0</v>
      </c>
    </row>
    <row r="49" spans="1:26" ht="10.8">
      <c r="A49" s="42"/>
      <c r="B49" s="42"/>
      <c r="C49" s="290"/>
      <c r="D49" s="290"/>
      <c r="E49" s="290"/>
      <c r="F49" s="290"/>
      <c r="G49" s="290"/>
      <c r="H49" s="290"/>
      <c r="I49" s="290"/>
      <c r="J49" s="290"/>
      <c r="K49" s="290"/>
      <c r="L49" s="290"/>
      <c r="M49" s="290"/>
      <c r="N49" s="290"/>
      <c r="O49" s="290"/>
      <c r="P49" s="290"/>
      <c r="Q49" s="290"/>
      <c r="R49" s="290"/>
      <c r="S49" s="290"/>
      <c r="T49" s="290"/>
      <c r="U49" s="290"/>
      <c r="V49" s="290"/>
      <c r="W49" s="42"/>
      <c r="X49" s="42"/>
      <c r="Y49" s="42"/>
      <c r="Z49" s="58"/>
    </row>
    <row r="50" spans="1:26" ht="10.8">
      <c r="A50" s="29" t="s">
        <v>534</v>
      </c>
      <c r="B50" s="42"/>
      <c r="C50" s="290"/>
      <c r="D50" s="290"/>
      <c r="E50" s="290"/>
      <c r="F50" s="290"/>
      <c r="G50" s="290"/>
      <c r="H50" s="290"/>
      <c r="I50" s="290"/>
      <c r="J50" s="290"/>
      <c r="K50" s="290"/>
      <c r="L50" s="290"/>
      <c r="M50" s="290"/>
      <c r="N50" s="290"/>
      <c r="O50" s="290"/>
      <c r="P50" s="290"/>
      <c r="Q50" s="290"/>
      <c r="R50" s="290"/>
      <c r="S50" s="290"/>
      <c r="T50" s="290"/>
      <c r="U50" s="290"/>
      <c r="V50" s="290"/>
      <c r="W50" s="42"/>
      <c r="X50" s="42"/>
      <c r="Y50" s="42"/>
      <c r="Z50" s="58"/>
    </row>
    <row r="51" spans="1:26" ht="21" customHeight="1">
      <c r="A51" s="336" t="s">
        <v>544</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42"/>
    </row>
    <row r="52" spans="1:26" ht="32.4" customHeight="1">
      <c r="A52" s="336" t="s">
        <v>545</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row>
  </sheetData>
  <mergeCells count="2">
    <mergeCell ref="A51:Y51"/>
    <mergeCell ref="A52:X52"/>
  </mergeCells>
  <phoneticPr fontId="0" type="noConversion"/>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1:Z118"/>
  <sheetViews>
    <sheetView zoomScale="90" zoomScaleNormal="90" workbookViewId="0"/>
  </sheetViews>
  <sheetFormatPr defaultColWidth="9.28515625" defaultRowHeight="10.199999999999999"/>
  <cols>
    <col min="1" max="1" width="3.140625" style="29" customWidth="1"/>
    <col min="2" max="2" width="59.42578125" style="29" bestFit="1" customWidth="1"/>
    <col min="3" max="4" width="8.42578125" style="29" customWidth="1"/>
    <col min="5" max="20" width="7.140625" style="29" customWidth="1"/>
    <col min="21" max="22" width="7.85546875" style="29" customWidth="1"/>
    <col min="23" max="25" width="7.7109375" style="29" customWidth="1"/>
    <col min="26" max="16384" width="9.28515625" style="29"/>
  </cols>
  <sheetData>
    <row r="1" spans="1:25" ht="10.8">
      <c r="A1" s="32"/>
      <c r="B1" s="41"/>
      <c r="C1" s="40"/>
      <c r="D1" s="40"/>
      <c r="E1" s="40"/>
      <c r="F1" s="40"/>
      <c r="G1" s="40"/>
      <c r="H1" s="40"/>
      <c r="I1" s="40"/>
      <c r="J1" s="40"/>
      <c r="K1" s="40"/>
      <c r="L1" s="40"/>
      <c r="M1" s="40"/>
      <c r="N1" s="40"/>
      <c r="O1" s="40"/>
      <c r="P1" s="40"/>
      <c r="Q1" s="40"/>
      <c r="R1" s="40"/>
      <c r="S1" s="40"/>
      <c r="T1" s="40"/>
      <c r="U1" s="40"/>
      <c r="V1" s="42"/>
      <c r="W1" s="42"/>
      <c r="X1" s="42"/>
      <c r="Y1" s="42"/>
    </row>
    <row r="2" spans="1:25" ht="10.8">
      <c r="A2" s="43" t="s">
        <v>546</v>
      </c>
      <c r="B2" s="43"/>
      <c r="C2" s="44"/>
      <c r="D2" s="44"/>
      <c r="E2" s="44"/>
      <c r="F2" s="44"/>
      <c r="G2" s="44"/>
      <c r="H2" s="44"/>
      <c r="I2" s="44"/>
      <c r="J2" s="44"/>
      <c r="K2" s="44"/>
      <c r="L2" s="44"/>
      <c r="M2" s="44"/>
      <c r="N2" s="44"/>
      <c r="O2" s="44"/>
      <c r="P2" s="44"/>
      <c r="Q2" s="44"/>
      <c r="R2" s="44"/>
      <c r="S2" s="44"/>
      <c r="T2" s="44"/>
      <c r="U2" s="44"/>
      <c r="V2" s="45"/>
      <c r="W2" s="45"/>
      <c r="X2" s="45"/>
      <c r="Y2" s="45"/>
    </row>
    <row r="3" spans="1:25" s="147" customFormat="1" ht="13.2">
      <c r="A3" s="140" t="s">
        <v>479</v>
      </c>
      <c r="B3" s="145"/>
      <c r="C3" s="145"/>
      <c r="D3" s="145"/>
      <c r="E3" s="145"/>
      <c r="F3" s="145"/>
      <c r="G3" s="145"/>
      <c r="H3" s="145"/>
      <c r="I3" s="145"/>
      <c r="J3" s="145"/>
      <c r="K3" s="145"/>
      <c r="L3" s="145"/>
      <c r="M3" s="145"/>
      <c r="N3" s="145"/>
      <c r="O3" s="145"/>
      <c r="P3" s="145"/>
      <c r="Q3" s="145"/>
      <c r="R3" s="145"/>
      <c r="S3" s="145"/>
      <c r="T3" s="145"/>
      <c r="U3" s="145"/>
      <c r="V3" s="146"/>
      <c r="W3" s="146"/>
      <c r="X3" s="146"/>
      <c r="Y3" s="146"/>
    </row>
    <row r="4" spans="1:25" ht="10.8">
      <c r="A4" s="43" t="s">
        <v>424</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448</v>
      </c>
      <c r="B6" s="43"/>
      <c r="C6" s="44"/>
      <c r="D6" s="44"/>
      <c r="E6" s="44"/>
      <c r="F6" s="44"/>
      <c r="G6" s="44"/>
      <c r="H6" s="44"/>
      <c r="I6" s="44"/>
      <c r="J6" s="44"/>
      <c r="K6" s="44"/>
      <c r="L6" s="44"/>
      <c r="M6" s="44"/>
      <c r="N6" s="44"/>
      <c r="O6" s="44"/>
      <c r="P6" s="44"/>
      <c r="Q6" s="44"/>
      <c r="R6" s="44"/>
      <c r="S6" s="44"/>
      <c r="T6" s="44"/>
      <c r="U6" s="44"/>
      <c r="V6" s="45"/>
      <c r="W6" s="45"/>
      <c r="X6" s="45"/>
      <c r="Y6" s="45"/>
    </row>
    <row r="7" spans="1:25" s="153" customFormat="1" ht="13.8" thickBot="1"/>
    <row r="8" spans="1:25" ht="10.8">
      <c r="A8" s="46"/>
      <c r="B8" s="46"/>
      <c r="C8" s="47" t="s">
        <v>446</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2009 en volgende</v>
      </c>
      <c r="D9" s="44"/>
      <c r="E9" s="50">
        <v>2008</v>
      </c>
      <c r="F9" s="44"/>
      <c r="G9" s="50">
        <f>E9-1</f>
        <v>2007</v>
      </c>
      <c r="H9" s="44"/>
      <c r="I9" s="50">
        <f>G9-1</f>
        <v>2006</v>
      </c>
      <c r="J9" s="44"/>
      <c r="K9" s="50">
        <f>I9-1</f>
        <v>2005</v>
      </c>
      <c r="L9" s="44"/>
      <c r="M9" s="50">
        <f>K9-1</f>
        <v>2004</v>
      </c>
      <c r="N9" s="44"/>
      <c r="O9" s="50">
        <f>M9-1</f>
        <v>2003</v>
      </c>
      <c r="P9" s="44"/>
      <c r="Q9" s="50">
        <f>O9-1</f>
        <v>2002</v>
      </c>
      <c r="R9" s="44"/>
      <c r="S9" s="50">
        <f>Q9-1</f>
        <v>2001</v>
      </c>
      <c r="T9" s="44"/>
      <c r="U9" s="50" t="str">
        <f>S9-1 &amp; " en vroeger"</f>
        <v>2000 en vroeger</v>
      </c>
      <c r="V9" s="45"/>
      <c r="W9" s="50" t="s">
        <v>44</v>
      </c>
      <c r="X9" s="45"/>
      <c r="Y9" s="51"/>
    </row>
    <row r="10" spans="1:25" ht="10.8">
      <c r="A10" s="52"/>
      <c r="B10" s="52"/>
      <c r="C10" s="53" t="s">
        <v>426</v>
      </c>
      <c r="D10" s="54" t="s">
        <v>427</v>
      </c>
      <c r="E10" s="53" t="s">
        <v>426</v>
      </c>
      <c r="F10" s="54" t="s">
        <v>427</v>
      </c>
      <c r="G10" s="53" t="s">
        <v>426</v>
      </c>
      <c r="H10" s="54" t="s">
        <v>427</v>
      </c>
      <c r="I10" s="53" t="s">
        <v>426</v>
      </c>
      <c r="J10" s="54" t="s">
        <v>427</v>
      </c>
      <c r="K10" s="53" t="s">
        <v>426</v>
      </c>
      <c r="L10" s="54" t="s">
        <v>427</v>
      </c>
      <c r="M10" s="53" t="s">
        <v>426</v>
      </c>
      <c r="N10" s="54" t="s">
        <v>427</v>
      </c>
      <c r="O10" s="53" t="s">
        <v>426</v>
      </c>
      <c r="P10" s="54" t="s">
        <v>427</v>
      </c>
      <c r="Q10" s="53" t="s">
        <v>426</v>
      </c>
      <c r="R10" s="54" t="s">
        <v>427</v>
      </c>
      <c r="S10" s="53" t="s">
        <v>426</v>
      </c>
      <c r="T10" s="54" t="s">
        <v>427</v>
      </c>
      <c r="U10" s="53" t="s">
        <v>426</v>
      </c>
      <c r="V10" s="54" t="s">
        <v>427</v>
      </c>
      <c r="W10" s="53" t="s">
        <v>426</v>
      </c>
      <c r="X10" s="54" t="s">
        <v>427</v>
      </c>
      <c r="Y10" s="54" t="s">
        <v>428</v>
      </c>
    </row>
    <row r="11" spans="1:25" s="219" customFormat="1" ht="10.8">
      <c r="A11" s="226"/>
      <c r="B11" s="226"/>
      <c r="C11" s="234"/>
      <c r="D11" s="235"/>
      <c r="E11" s="234"/>
      <c r="F11" s="235"/>
      <c r="G11" s="234"/>
      <c r="H11" s="235"/>
      <c r="I11" s="234"/>
      <c r="J11" s="235"/>
      <c r="K11" s="234"/>
      <c r="L11" s="235"/>
      <c r="M11" s="234"/>
      <c r="N11" s="235"/>
      <c r="O11" s="234"/>
      <c r="P11" s="235"/>
      <c r="Q11" s="234"/>
      <c r="R11" s="235"/>
      <c r="S11" s="234"/>
      <c r="T11" s="235"/>
      <c r="U11" s="234"/>
      <c r="V11" s="235"/>
      <c r="W11" s="234"/>
      <c r="X11" s="235"/>
      <c r="Y11" s="235"/>
    </row>
    <row r="12" spans="1:25" s="219" customFormat="1" ht="12">
      <c r="A12" s="222" t="s">
        <v>429</v>
      </c>
      <c r="B12" s="223"/>
      <c r="C12" s="224"/>
      <c r="D12" s="225"/>
      <c r="E12" s="224"/>
      <c r="F12" s="225"/>
      <c r="G12" s="224"/>
      <c r="H12" s="225"/>
      <c r="I12" s="224"/>
      <c r="J12" s="225"/>
      <c r="K12" s="224"/>
      <c r="L12" s="225"/>
      <c r="M12" s="224"/>
      <c r="N12" s="225"/>
      <c r="O12" s="224"/>
      <c r="P12" s="225"/>
      <c r="Q12" s="224"/>
      <c r="R12" s="225"/>
      <c r="S12" s="224"/>
      <c r="T12" s="225"/>
      <c r="U12" s="224"/>
      <c r="V12" s="226"/>
      <c r="W12" s="224"/>
      <c r="X12" s="226"/>
      <c r="Y12" s="226"/>
    </row>
    <row r="13" spans="1:25" s="219" customFormat="1" ht="13.2">
      <c r="A13" s="227"/>
      <c r="B13" s="223" t="s">
        <v>3</v>
      </c>
      <c r="C13" s="224"/>
      <c r="D13" s="225"/>
      <c r="E13" s="224"/>
      <c r="F13" s="225"/>
      <c r="G13" s="224"/>
      <c r="H13" s="225"/>
      <c r="I13" s="224"/>
      <c r="J13" s="225"/>
      <c r="K13" s="224"/>
      <c r="L13" s="225"/>
      <c r="M13" s="224"/>
      <c r="N13" s="225"/>
      <c r="O13" s="224"/>
      <c r="P13" s="225"/>
      <c r="Q13" s="224"/>
      <c r="R13" s="225"/>
      <c r="S13" s="224"/>
      <c r="T13" s="225"/>
      <c r="U13" s="224"/>
      <c r="V13" s="226"/>
      <c r="W13" s="224"/>
      <c r="X13" s="226"/>
      <c r="Y13" s="226"/>
    </row>
    <row r="14" spans="1:25" s="219" customFormat="1" ht="10.8">
      <c r="A14" s="225"/>
      <c r="B14" s="225" t="s">
        <v>4</v>
      </c>
      <c r="C14" s="276">
        <v>3</v>
      </c>
      <c r="D14" s="277">
        <v>3</v>
      </c>
      <c r="E14" s="276">
        <v>588</v>
      </c>
      <c r="F14" s="277">
        <v>361</v>
      </c>
      <c r="G14" s="276">
        <v>125</v>
      </c>
      <c r="H14" s="277">
        <v>75</v>
      </c>
      <c r="I14" s="276">
        <v>15</v>
      </c>
      <c r="J14" s="277">
        <v>9</v>
      </c>
      <c r="K14" s="276">
        <v>0</v>
      </c>
      <c r="L14" s="277">
        <v>0</v>
      </c>
      <c r="M14" s="276">
        <v>0</v>
      </c>
      <c r="N14" s="277">
        <v>0</v>
      </c>
      <c r="O14" s="276">
        <v>0</v>
      </c>
      <c r="P14" s="277">
        <v>0</v>
      </c>
      <c r="Q14" s="276">
        <v>0</v>
      </c>
      <c r="R14" s="277">
        <v>0</v>
      </c>
      <c r="S14" s="276">
        <v>0</v>
      </c>
      <c r="T14" s="277">
        <v>0</v>
      </c>
      <c r="U14" s="276">
        <v>0</v>
      </c>
      <c r="V14" s="278">
        <v>0</v>
      </c>
      <c r="W14" s="229">
        <f>C14+E14+G14+I14+K14+M14+O14+Q14+S14+U14</f>
        <v>731</v>
      </c>
      <c r="X14" s="229">
        <f>D14+F14+H14+J14+L14+N14+P14+R14+T14+V14</f>
        <v>448</v>
      </c>
      <c r="Y14" s="229">
        <f>SUM(W14:X14)</f>
        <v>1179</v>
      </c>
    </row>
    <row r="15" spans="1:25" s="219" customFormat="1" ht="10.8">
      <c r="A15" s="225"/>
      <c r="B15" s="225" t="s">
        <v>5</v>
      </c>
      <c r="C15" s="276">
        <v>0</v>
      </c>
      <c r="D15" s="277">
        <v>0</v>
      </c>
      <c r="E15" s="276">
        <v>295</v>
      </c>
      <c r="F15" s="277">
        <v>127</v>
      </c>
      <c r="G15" s="276">
        <v>190</v>
      </c>
      <c r="H15" s="277">
        <v>81</v>
      </c>
      <c r="I15" s="276">
        <v>11</v>
      </c>
      <c r="J15" s="277">
        <v>10</v>
      </c>
      <c r="K15" s="276">
        <v>0</v>
      </c>
      <c r="L15" s="277">
        <v>1</v>
      </c>
      <c r="M15" s="276">
        <v>0</v>
      </c>
      <c r="N15" s="277">
        <v>0</v>
      </c>
      <c r="O15" s="276">
        <v>0</v>
      </c>
      <c r="P15" s="277">
        <v>0</v>
      </c>
      <c r="Q15" s="276">
        <v>0</v>
      </c>
      <c r="R15" s="277">
        <v>0</v>
      </c>
      <c r="S15" s="276">
        <v>0</v>
      </c>
      <c r="T15" s="277">
        <v>0</v>
      </c>
      <c r="U15" s="276">
        <v>0</v>
      </c>
      <c r="V15" s="278">
        <v>0</v>
      </c>
      <c r="W15" s="229">
        <f>C15+E15+G15+I15+K15+M15+O15+Q15+S15+U15</f>
        <v>496</v>
      </c>
      <c r="X15" s="229">
        <f>D15+F15+H15+J15+L15+N15+P15+R15+T15+V15</f>
        <v>219</v>
      </c>
      <c r="Y15" s="229">
        <f>SUM(W15:X15)</f>
        <v>715</v>
      </c>
    </row>
    <row r="16" spans="1:25" s="219" customFormat="1" ht="10.8">
      <c r="A16" s="225"/>
      <c r="B16" s="225"/>
      <c r="C16" s="276"/>
      <c r="D16" s="277"/>
      <c r="E16" s="276"/>
      <c r="F16" s="277"/>
      <c r="G16" s="276"/>
      <c r="H16" s="277"/>
      <c r="I16" s="276"/>
      <c r="J16" s="277"/>
      <c r="K16" s="276"/>
      <c r="L16" s="277"/>
      <c r="M16" s="276"/>
      <c r="N16" s="277"/>
      <c r="O16" s="276"/>
      <c r="P16" s="277"/>
      <c r="Q16" s="276"/>
      <c r="R16" s="277"/>
      <c r="S16" s="276"/>
      <c r="T16" s="277"/>
      <c r="U16" s="276"/>
      <c r="V16" s="277"/>
      <c r="W16" s="228"/>
      <c r="X16" s="229"/>
      <c r="Y16" s="229"/>
    </row>
    <row r="17" spans="1:25" s="219" customFormat="1" ht="12">
      <c r="A17" s="222" t="s">
        <v>430</v>
      </c>
      <c r="B17" s="225"/>
      <c r="C17" s="276"/>
      <c r="D17" s="277"/>
      <c r="E17" s="276"/>
      <c r="F17" s="277"/>
      <c r="G17" s="276"/>
      <c r="H17" s="277"/>
      <c r="I17" s="276"/>
      <c r="J17" s="277"/>
      <c r="K17" s="276"/>
      <c r="L17" s="277"/>
      <c r="M17" s="276"/>
      <c r="N17" s="277"/>
      <c r="O17" s="276"/>
      <c r="P17" s="277"/>
      <c r="Q17" s="276"/>
      <c r="R17" s="277"/>
      <c r="S17" s="276"/>
      <c r="T17" s="277"/>
      <c r="U17" s="276"/>
      <c r="V17" s="277"/>
      <c r="W17" s="228"/>
      <c r="X17" s="229"/>
      <c r="Y17" s="229"/>
    </row>
    <row r="18" spans="1:25" s="219" customFormat="1" ht="13.2">
      <c r="A18" s="227"/>
      <c r="B18" s="223" t="s">
        <v>6</v>
      </c>
      <c r="C18" s="276"/>
      <c r="D18" s="277"/>
      <c r="E18" s="276"/>
      <c r="F18" s="277"/>
      <c r="G18" s="276"/>
      <c r="H18" s="277"/>
      <c r="I18" s="276"/>
      <c r="J18" s="277"/>
      <c r="K18" s="276"/>
      <c r="L18" s="277"/>
      <c r="M18" s="276"/>
      <c r="N18" s="277"/>
      <c r="O18" s="276"/>
      <c r="P18" s="277"/>
      <c r="Q18" s="276"/>
      <c r="R18" s="277"/>
      <c r="S18" s="276"/>
      <c r="T18" s="277"/>
      <c r="U18" s="276"/>
      <c r="V18" s="277"/>
      <c r="W18" s="228"/>
      <c r="X18" s="229"/>
      <c r="Y18" s="229"/>
    </row>
    <row r="19" spans="1:25" s="219" customFormat="1" ht="10.8">
      <c r="A19" s="225"/>
      <c r="B19" s="225" t="s">
        <v>7</v>
      </c>
      <c r="C19" s="276">
        <v>0</v>
      </c>
      <c r="D19" s="277">
        <v>0</v>
      </c>
      <c r="E19" s="276">
        <v>0</v>
      </c>
      <c r="F19" s="277">
        <v>0</v>
      </c>
      <c r="G19" s="276">
        <v>1</v>
      </c>
      <c r="H19" s="277">
        <v>3</v>
      </c>
      <c r="I19" s="276">
        <v>68</v>
      </c>
      <c r="J19" s="277">
        <v>87</v>
      </c>
      <c r="K19" s="276">
        <v>7</v>
      </c>
      <c r="L19" s="277">
        <v>9</v>
      </c>
      <c r="M19" s="276">
        <v>2</v>
      </c>
      <c r="N19" s="277">
        <v>5</v>
      </c>
      <c r="O19" s="276">
        <v>1</v>
      </c>
      <c r="P19" s="278">
        <v>0</v>
      </c>
      <c r="Q19" s="276">
        <v>0</v>
      </c>
      <c r="R19" s="277">
        <v>0</v>
      </c>
      <c r="S19" s="276">
        <v>0</v>
      </c>
      <c r="T19" s="277">
        <v>0</v>
      </c>
      <c r="U19" s="276">
        <v>0</v>
      </c>
      <c r="V19" s="278">
        <v>0</v>
      </c>
      <c r="W19" s="229">
        <f t="shared" ref="W19:X22" si="0">C19+E19+G19+I19+K19+M19+O19+Q19+S19+U19</f>
        <v>79</v>
      </c>
      <c r="X19" s="229">
        <f t="shared" si="0"/>
        <v>104</v>
      </c>
      <c r="Y19" s="229">
        <f>SUM(W19:X19)</f>
        <v>183</v>
      </c>
    </row>
    <row r="20" spans="1:25" s="219" customFormat="1" ht="10.8">
      <c r="A20" s="225"/>
      <c r="B20" s="225" t="s">
        <v>8</v>
      </c>
      <c r="C20" s="276">
        <v>0</v>
      </c>
      <c r="D20" s="277">
        <v>0</v>
      </c>
      <c r="E20" s="276">
        <v>0</v>
      </c>
      <c r="F20" s="277">
        <v>0</v>
      </c>
      <c r="G20" s="276">
        <v>0</v>
      </c>
      <c r="H20" s="277">
        <v>1</v>
      </c>
      <c r="I20" s="276">
        <v>43</v>
      </c>
      <c r="J20" s="277">
        <v>127</v>
      </c>
      <c r="K20" s="276">
        <v>13</v>
      </c>
      <c r="L20" s="277">
        <v>27</v>
      </c>
      <c r="M20" s="276">
        <v>1</v>
      </c>
      <c r="N20" s="277">
        <v>4</v>
      </c>
      <c r="O20" s="276">
        <v>0</v>
      </c>
      <c r="P20" s="278">
        <v>0</v>
      </c>
      <c r="Q20" s="276">
        <v>0</v>
      </c>
      <c r="R20" s="277">
        <v>0</v>
      </c>
      <c r="S20" s="276">
        <v>0</v>
      </c>
      <c r="T20" s="277">
        <v>0</v>
      </c>
      <c r="U20" s="276">
        <v>0</v>
      </c>
      <c r="V20" s="278">
        <v>0</v>
      </c>
      <c r="W20" s="229">
        <f t="shared" si="0"/>
        <v>57</v>
      </c>
      <c r="X20" s="229">
        <f t="shared" si="0"/>
        <v>159</v>
      </c>
      <c r="Y20" s="229">
        <f>SUM(W20:X20)</f>
        <v>216</v>
      </c>
    </row>
    <row r="21" spans="1:25" s="219" customFormat="1" ht="10.8">
      <c r="A21" s="225"/>
      <c r="B21" s="225" t="s">
        <v>9</v>
      </c>
      <c r="C21" s="276">
        <v>0</v>
      </c>
      <c r="D21" s="277">
        <v>0</v>
      </c>
      <c r="E21" s="276">
        <v>0</v>
      </c>
      <c r="F21" s="277">
        <v>0</v>
      </c>
      <c r="G21" s="276">
        <v>2</v>
      </c>
      <c r="H21" s="277">
        <v>0</v>
      </c>
      <c r="I21" s="276">
        <v>538</v>
      </c>
      <c r="J21" s="277">
        <v>190</v>
      </c>
      <c r="K21" s="276">
        <v>144</v>
      </c>
      <c r="L21" s="277">
        <v>70</v>
      </c>
      <c r="M21" s="276">
        <v>34</v>
      </c>
      <c r="N21" s="277">
        <v>12</v>
      </c>
      <c r="O21" s="276">
        <v>2</v>
      </c>
      <c r="P21" s="278">
        <v>4</v>
      </c>
      <c r="Q21" s="276">
        <v>0</v>
      </c>
      <c r="R21" s="277">
        <v>0</v>
      </c>
      <c r="S21" s="276">
        <v>0</v>
      </c>
      <c r="T21" s="277">
        <v>1</v>
      </c>
      <c r="U21" s="276">
        <v>0</v>
      </c>
      <c r="V21" s="278">
        <v>0</v>
      </c>
      <c r="W21" s="229">
        <f t="shared" si="0"/>
        <v>720</v>
      </c>
      <c r="X21" s="229">
        <f t="shared" si="0"/>
        <v>277</v>
      </c>
      <c r="Y21" s="229">
        <f>SUM(W21:X21)</f>
        <v>997</v>
      </c>
    </row>
    <row r="22" spans="1:25" s="219" customFormat="1" ht="10.8">
      <c r="A22" s="225"/>
      <c r="B22" s="225" t="s">
        <v>10</v>
      </c>
      <c r="C22" s="276">
        <v>0</v>
      </c>
      <c r="D22" s="277">
        <v>0</v>
      </c>
      <c r="E22" s="276">
        <v>0</v>
      </c>
      <c r="F22" s="277">
        <v>0</v>
      </c>
      <c r="G22" s="276">
        <v>0</v>
      </c>
      <c r="H22" s="277">
        <v>0</v>
      </c>
      <c r="I22" s="276">
        <v>328</v>
      </c>
      <c r="J22" s="277">
        <v>140</v>
      </c>
      <c r="K22" s="276">
        <v>239</v>
      </c>
      <c r="L22" s="277">
        <v>137</v>
      </c>
      <c r="M22" s="276">
        <v>43</v>
      </c>
      <c r="N22" s="277">
        <v>24</v>
      </c>
      <c r="O22" s="276">
        <v>4</v>
      </c>
      <c r="P22" s="278">
        <v>2</v>
      </c>
      <c r="Q22" s="291">
        <v>1</v>
      </c>
      <c r="R22" s="291">
        <v>1</v>
      </c>
      <c r="S22" s="276">
        <v>0</v>
      </c>
      <c r="T22" s="277">
        <v>0</v>
      </c>
      <c r="U22" s="276">
        <v>0</v>
      </c>
      <c r="V22" s="278">
        <v>0</v>
      </c>
      <c r="W22" s="229">
        <f t="shared" si="0"/>
        <v>615</v>
      </c>
      <c r="X22" s="229">
        <f t="shared" si="0"/>
        <v>304</v>
      </c>
      <c r="Y22" s="229">
        <f>SUM(W22:X22)</f>
        <v>919</v>
      </c>
    </row>
    <row r="23" spans="1:25" s="219" customFormat="1" ht="10.8">
      <c r="A23" s="223"/>
      <c r="B23" s="225"/>
      <c r="C23" s="276"/>
      <c r="D23" s="277"/>
      <c r="E23" s="276"/>
      <c r="F23" s="277"/>
      <c r="G23" s="276"/>
      <c r="H23" s="277"/>
      <c r="I23" s="276"/>
      <c r="J23" s="277"/>
      <c r="K23" s="276"/>
      <c r="L23" s="277"/>
      <c r="M23" s="276"/>
      <c r="N23" s="277"/>
      <c r="O23" s="276"/>
      <c r="P23" s="277"/>
      <c r="Q23" s="276"/>
      <c r="R23" s="277"/>
      <c r="S23" s="276"/>
      <c r="T23" s="277"/>
      <c r="U23" s="276"/>
      <c r="V23" s="278"/>
      <c r="W23" s="229"/>
      <c r="X23" s="229"/>
      <c r="Y23" s="229"/>
    </row>
    <row r="24" spans="1:25" s="219" customFormat="1" ht="12">
      <c r="A24" s="222" t="s">
        <v>431</v>
      </c>
      <c r="B24" s="225"/>
      <c r="C24" s="276"/>
      <c r="D24" s="277"/>
      <c r="E24" s="276"/>
      <c r="F24" s="277"/>
      <c r="G24" s="276"/>
      <c r="H24" s="277"/>
      <c r="I24" s="276"/>
      <c r="J24" s="277"/>
      <c r="K24" s="276"/>
      <c r="L24" s="277"/>
      <c r="M24" s="276"/>
      <c r="N24" s="277"/>
      <c r="O24" s="276"/>
      <c r="P24" s="277"/>
      <c r="Q24" s="276"/>
      <c r="R24" s="277"/>
      <c r="S24" s="276"/>
      <c r="T24" s="277"/>
      <c r="U24" s="276"/>
      <c r="V24" s="278"/>
      <c r="W24" s="229"/>
      <c r="X24" s="229"/>
      <c r="Y24" s="229"/>
    </row>
    <row r="25" spans="1:25" s="219" customFormat="1" ht="13.2">
      <c r="A25" s="227"/>
      <c r="B25" s="223" t="s">
        <v>164</v>
      </c>
      <c r="C25" s="276"/>
      <c r="D25" s="277"/>
      <c r="E25" s="276"/>
      <c r="F25" s="277"/>
      <c r="G25" s="276"/>
      <c r="H25" s="277"/>
      <c r="I25" s="276"/>
      <c r="J25" s="277"/>
      <c r="K25" s="276"/>
      <c r="L25" s="277"/>
      <c r="M25" s="276"/>
      <c r="N25" s="277"/>
      <c r="O25" s="276"/>
      <c r="P25" s="277"/>
      <c r="Q25" s="276"/>
      <c r="R25" s="277"/>
      <c r="S25" s="276"/>
      <c r="T25" s="277"/>
      <c r="U25" s="276"/>
      <c r="V25" s="278"/>
      <c r="W25" s="229"/>
      <c r="X25" s="229"/>
      <c r="Y25" s="229"/>
    </row>
    <row r="26" spans="1:25" s="219" customFormat="1" ht="10.8">
      <c r="A26" s="225"/>
      <c r="B26" s="225" t="s">
        <v>432</v>
      </c>
      <c r="C26" s="276">
        <v>0</v>
      </c>
      <c r="D26" s="277">
        <v>0</v>
      </c>
      <c r="E26" s="276">
        <v>0</v>
      </c>
      <c r="F26" s="277">
        <v>0</v>
      </c>
      <c r="G26" s="276">
        <v>0</v>
      </c>
      <c r="H26" s="277">
        <v>0</v>
      </c>
      <c r="I26" s="276">
        <v>0</v>
      </c>
      <c r="J26" s="277">
        <v>0</v>
      </c>
      <c r="K26" s="276">
        <v>0</v>
      </c>
      <c r="L26" s="277">
        <v>0</v>
      </c>
      <c r="M26" s="276">
        <v>40</v>
      </c>
      <c r="N26" s="277">
        <v>69</v>
      </c>
      <c r="O26" s="276">
        <v>6</v>
      </c>
      <c r="P26" s="277">
        <v>8</v>
      </c>
      <c r="Q26" s="276">
        <v>0</v>
      </c>
      <c r="R26" s="277">
        <v>3</v>
      </c>
      <c r="S26" s="276">
        <v>0</v>
      </c>
      <c r="T26" s="277">
        <v>2</v>
      </c>
      <c r="U26" s="276">
        <v>0</v>
      </c>
      <c r="V26" s="278">
        <v>0</v>
      </c>
      <c r="W26" s="229">
        <f t="shared" ref="W26:X29" si="1">C26+E26+G26+I26+K26+M26+O26+Q26+S26+U26</f>
        <v>46</v>
      </c>
      <c r="X26" s="229">
        <f t="shared" si="1"/>
        <v>82</v>
      </c>
      <c r="Y26" s="229">
        <f>SUM(W26:X26)</f>
        <v>128</v>
      </c>
    </row>
    <row r="27" spans="1:25" s="219" customFormat="1" ht="10.8">
      <c r="A27" s="225"/>
      <c r="B27" s="225" t="s">
        <v>433</v>
      </c>
      <c r="C27" s="276">
        <v>0</v>
      </c>
      <c r="D27" s="277">
        <v>0</v>
      </c>
      <c r="E27" s="276">
        <v>0</v>
      </c>
      <c r="F27" s="277">
        <v>0</v>
      </c>
      <c r="G27" s="276">
        <v>0</v>
      </c>
      <c r="H27" s="277">
        <v>0</v>
      </c>
      <c r="I27" s="276">
        <v>0</v>
      </c>
      <c r="J27" s="277">
        <v>0</v>
      </c>
      <c r="K27" s="276">
        <v>0</v>
      </c>
      <c r="L27" s="277">
        <v>0</v>
      </c>
      <c r="M27" s="276">
        <v>36</v>
      </c>
      <c r="N27" s="277">
        <v>115</v>
      </c>
      <c r="O27" s="276">
        <v>19</v>
      </c>
      <c r="P27" s="277">
        <v>25</v>
      </c>
      <c r="Q27" s="276">
        <v>3</v>
      </c>
      <c r="R27" s="277">
        <v>3</v>
      </c>
      <c r="S27" s="276">
        <v>0</v>
      </c>
      <c r="T27" s="277">
        <v>0</v>
      </c>
      <c r="U27" s="276">
        <v>0</v>
      </c>
      <c r="V27" s="278">
        <v>0</v>
      </c>
      <c r="W27" s="229">
        <f t="shared" si="1"/>
        <v>58</v>
      </c>
      <c r="X27" s="229">
        <f t="shared" si="1"/>
        <v>143</v>
      </c>
      <c r="Y27" s="229">
        <f>SUM(W27:X27)</f>
        <v>201</v>
      </c>
    </row>
    <row r="28" spans="1:25" s="219" customFormat="1" ht="10.8">
      <c r="A28" s="225"/>
      <c r="B28" s="225" t="s">
        <v>434</v>
      </c>
      <c r="C28" s="276">
        <v>0</v>
      </c>
      <c r="D28" s="277">
        <v>0</v>
      </c>
      <c r="E28" s="276">
        <v>0</v>
      </c>
      <c r="F28" s="277">
        <v>0</v>
      </c>
      <c r="G28" s="276">
        <v>0</v>
      </c>
      <c r="H28" s="277">
        <v>0</v>
      </c>
      <c r="I28" s="276">
        <v>0</v>
      </c>
      <c r="J28" s="277">
        <v>0</v>
      </c>
      <c r="K28" s="276">
        <v>5</v>
      </c>
      <c r="L28" s="277">
        <v>0</v>
      </c>
      <c r="M28" s="276">
        <v>395</v>
      </c>
      <c r="N28" s="277">
        <v>153</v>
      </c>
      <c r="O28" s="276">
        <v>140</v>
      </c>
      <c r="P28" s="277">
        <v>69</v>
      </c>
      <c r="Q28" s="276">
        <v>34</v>
      </c>
      <c r="R28" s="277">
        <v>21</v>
      </c>
      <c r="S28" s="276">
        <v>4</v>
      </c>
      <c r="T28" s="277">
        <v>5</v>
      </c>
      <c r="U28" s="276">
        <v>1</v>
      </c>
      <c r="V28" s="278">
        <v>2</v>
      </c>
      <c r="W28" s="229">
        <f t="shared" si="1"/>
        <v>579</v>
      </c>
      <c r="X28" s="229">
        <f t="shared" si="1"/>
        <v>250</v>
      </c>
      <c r="Y28" s="229">
        <f>SUM(W28:X28)</f>
        <v>829</v>
      </c>
    </row>
    <row r="29" spans="1:25" s="219" customFormat="1" ht="10.8">
      <c r="A29" s="225"/>
      <c r="B29" s="225" t="s">
        <v>435</v>
      </c>
      <c r="C29" s="276">
        <v>0</v>
      </c>
      <c r="D29" s="277">
        <v>0</v>
      </c>
      <c r="E29" s="276">
        <v>0</v>
      </c>
      <c r="F29" s="277">
        <v>0</v>
      </c>
      <c r="G29" s="276">
        <v>0</v>
      </c>
      <c r="H29" s="277">
        <v>0</v>
      </c>
      <c r="I29" s="276">
        <v>0</v>
      </c>
      <c r="J29" s="277">
        <v>0</v>
      </c>
      <c r="K29" s="276">
        <v>1</v>
      </c>
      <c r="L29" s="277">
        <v>0</v>
      </c>
      <c r="M29" s="276">
        <v>243</v>
      </c>
      <c r="N29" s="277">
        <v>115</v>
      </c>
      <c r="O29" s="276">
        <v>190</v>
      </c>
      <c r="P29" s="277">
        <v>90</v>
      </c>
      <c r="Q29" s="276">
        <v>50</v>
      </c>
      <c r="R29" s="277">
        <v>17</v>
      </c>
      <c r="S29" s="276">
        <v>8</v>
      </c>
      <c r="T29" s="277">
        <v>5</v>
      </c>
      <c r="U29" s="276">
        <v>2</v>
      </c>
      <c r="V29" s="278">
        <v>1</v>
      </c>
      <c r="W29" s="229">
        <f t="shared" si="1"/>
        <v>494</v>
      </c>
      <c r="X29" s="229">
        <f t="shared" si="1"/>
        <v>228</v>
      </c>
      <c r="Y29" s="229">
        <f>SUM(W29:X29)</f>
        <v>722</v>
      </c>
    </row>
    <row r="30" spans="1:25" s="219" customFormat="1" ht="10.8">
      <c r="A30" s="225"/>
      <c r="B30" s="225"/>
      <c r="C30" s="276"/>
      <c r="D30" s="277"/>
      <c r="E30" s="276"/>
      <c r="F30" s="277"/>
      <c r="G30" s="276"/>
      <c r="H30" s="277"/>
      <c r="I30" s="276"/>
      <c r="J30" s="277"/>
      <c r="K30" s="276"/>
      <c r="L30" s="277"/>
      <c r="M30" s="276"/>
      <c r="N30" s="277"/>
      <c r="O30" s="276"/>
      <c r="P30" s="277"/>
      <c r="Q30" s="276"/>
      <c r="R30" s="277"/>
      <c r="S30" s="276"/>
      <c r="T30" s="277"/>
      <c r="U30" s="276"/>
      <c r="V30" s="278"/>
      <c r="W30" s="229"/>
      <c r="X30" s="229"/>
      <c r="Y30" s="229"/>
    </row>
    <row r="31" spans="1:25" s="219" customFormat="1" ht="13.2">
      <c r="A31" s="227"/>
      <c r="B31" s="223" t="s">
        <v>354</v>
      </c>
      <c r="C31" s="276"/>
      <c r="D31" s="277"/>
      <c r="E31" s="276"/>
      <c r="F31" s="277"/>
      <c r="G31" s="276"/>
      <c r="H31" s="277"/>
      <c r="I31" s="276"/>
      <c r="J31" s="277"/>
      <c r="K31" s="276"/>
      <c r="L31" s="277"/>
      <c r="M31" s="276"/>
      <c r="N31" s="277"/>
      <c r="O31" s="276"/>
      <c r="P31" s="277"/>
      <c r="Q31" s="276"/>
      <c r="R31" s="277"/>
      <c r="S31" s="276"/>
      <c r="T31" s="277"/>
      <c r="U31" s="276"/>
      <c r="V31" s="278"/>
      <c r="W31" s="229"/>
      <c r="X31" s="229"/>
      <c r="Y31" s="229"/>
    </row>
    <row r="32" spans="1:25" s="219" customFormat="1" ht="10.8">
      <c r="A32" s="225"/>
      <c r="B32" s="40" t="s">
        <v>547</v>
      </c>
      <c r="C32" s="276">
        <v>0</v>
      </c>
      <c r="D32" s="277">
        <v>0</v>
      </c>
      <c r="E32" s="276">
        <v>0</v>
      </c>
      <c r="F32" s="277">
        <v>0</v>
      </c>
      <c r="G32" s="276">
        <v>0</v>
      </c>
      <c r="H32" s="277">
        <v>0</v>
      </c>
      <c r="I32" s="276">
        <v>0</v>
      </c>
      <c r="J32" s="277">
        <v>0</v>
      </c>
      <c r="K32" s="276">
        <v>0</v>
      </c>
      <c r="L32" s="277">
        <v>0</v>
      </c>
      <c r="M32" s="276">
        <v>0</v>
      </c>
      <c r="N32" s="277">
        <v>0</v>
      </c>
      <c r="O32" s="276">
        <v>9</v>
      </c>
      <c r="P32" s="277">
        <v>2</v>
      </c>
      <c r="Q32" s="276">
        <v>3</v>
      </c>
      <c r="R32" s="277">
        <v>2</v>
      </c>
      <c r="S32" s="276">
        <v>1</v>
      </c>
      <c r="T32" s="277">
        <v>0</v>
      </c>
      <c r="U32" s="276">
        <v>1</v>
      </c>
      <c r="V32" s="278">
        <v>0</v>
      </c>
      <c r="W32" s="229">
        <f t="shared" ref="W32:X34" si="2">C32+E32+G32+I32+K32+M32+O32+Q32+S32+U32</f>
        <v>14</v>
      </c>
      <c r="X32" s="229">
        <f t="shared" si="2"/>
        <v>4</v>
      </c>
      <c r="Y32" s="229">
        <f>SUM(W32:X32)</f>
        <v>18</v>
      </c>
    </row>
    <row r="33" spans="1:25" s="219" customFormat="1" ht="10.8">
      <c r="A33" s="223"/>
      <c r="B33" s="40" t="s">
        <v>548</v>
      </c>
      <c r="C33" s="276">
        <v>0</v>
      </c>
      <c r="D33" s="277">
        <v>0</v>
      </c>
      <c r="E33" s="276">
        <v>0</v>
      </c>
      <c r="F33" s="277">
        <v>0</v>
      </c>
      <c r="G33" s="276">
        <v>0</v>
      </c>
      <c r="H33" s="277">
        <v>0</v>
      </c>
      <c r="I33" s="276">
        <v>0</v>
      </c>
      <c r="J33" s="277">
        <v>0</v>
      </c>
      <c r="K33" s="276">
        <v>0</v>
      </c>
      <c r="L33" s="277">
        <v>0</v>
      </c>
      <c r="M33" s="276">
        <v>0</v>
      </c>
      <c r="N33" s="277">
        <v>0</v>
      </c>
      <c r="O33" s="276">
        <v>187</v>
      </c>
      <c r="P33" s="277">
        <v>77</v>
      </c>
      <c r="Q33" s="276">
        <v>167</v>
      </c>
      <c r="R33" s="277">
        <v>86</v>
      </c>
      <c r="S33" s="276">
        <v>35</v>
      </c>
      <c r="T33" s="277">
        <v>18</v>
      </c>
      <c r="U33" s="276">
        <v>13</v>
      </c>
      <c r="V33" s="278">
        <v>13</v>
      </c>
      <c r="W33" s="229">
        <f t="shared" si="2"/>
        <v>402</v>
      </c>
      <c r="X33" s="229">
        <f t="shared" si="2"/>
        <v>194</v>
      </c>
      <c r="Y33" s="229">
        <f>SUM(W33:X33)</f>
        <v>596</v>
      </c>
    </row>
    <row r="34" spans="1:25" s="219" customFormat="1" ht="10.8">
      <c r="A34" s="225"/>
      <c r="B34" s="225" t="s">
        <v>437</v>
      </c>
      <c r="C34" s="276">
        <v>0</v>
      </c>
      <c r="D34" s="277">
        <v>0</v>
      </c>
      <c r="E34" s="276">
        <v>0</v>
      </c>
      <c r="F34" s="277">
        <v>0</v>
      </c>
      <c r="G34" s="276">
        <v>0</v>
      </c>
      <c r="H34" s="277">
        <v>0</v>
      </c>
      <c r="I34" s="276">
        <v>0</v>
      </c>
      <c r="J34" s="277">
        <v>0</v>
      </c>
      <c r="K34" s="276">
        <v>0</v>
      </c>
      <c r="L34" s="277">
        <v>0</v>
      </c>
      <c r="M34" s="276">
        <v>0</v>
      </c>
      <c r="N34" s="277">
        <v>0</v>
      </c>
      <c r="O34" s="276">
        <v>12</v>
      </c>
      <c r="P34" s="277">
        <v>16</v>
      </c>
      <c r="Q34" s="276">
        <v>13</v>
      </c>
      <c r="R34" s="277">
        <v>22</v>
      </c>
      <c r="S34" s="276">
        <v>8</v>
      </c>
      <c r="T34" s="277">
        <v>4</v>
      </c>
      <c r="U34" s="276">
        <v>0</v>
      </c>
      <c r="V34" s="278">
        <v>2</v>
      </c>
      <c r="W34" s="229">
        <f t="shared" si="2"/>
        <v>33</v>
      </c>
      <c r="X34" s="229">
        <f t="shared" si="2"/>
        <v>44</v>
      </c>
      <c r="Y34" s="229">
        <f>SUM(W34:X34)</f>
        <v>77</v>
      </c>
    </row>
    <row r="35" spans="1:25" s="219" customFormat="1" ht="10.8">
      <c r="A35" s="225"/>
      <c r="B35" s="225"/>
      <c r="C35" s="276"/>
      <c r="D35" s="277"/>
      <c r="E35" s="276"/>
      <c r="F35" s="277"/>
      <c r="G35" s="276"/>
      <c r="H35" s="277"/>
      <c r="I35" s="276"/>
      <c r="J35" s="277"/>
      <c r="K35" s="276"/>
      <c r="L35" s="277"/>
      <c r="M35" s="276"/>
      <c r="N35" s="277"/>
      <c r="O35" s="276"/>
      <c r="P35" s="277"/>
      <c r="Q35" s="276"/>
      <c r="R35" s="277"/>
      <c r="S35" s="276"/>
      <c r="T35" s="277"/>
      <c r="U35" s="276"/>
      <c r="V35" s="278"/>
      <c r="W35" s="229"/>
      <c r="X35" s="229"/>
      <c r="Y35" s="229"/>
    </row>
    <row r="36" spans="1:25" s="219" customFormat="1" ht="10.8">
      <c r="A36" s="225"/>
      <c r="B36" s="223" t="s">
        <v>413</v>
      </c>
      <c r="C36" s="276"/>
      <c r="D36" s="277"/>
      <c r="E36" s="276"/>
      <c r="F36" s="277"/>
      <c r="G36" s="276"/>
      <c r="H36" s="277"/>
      <c r="I36" s="276"/>
      <c r="J36" s="277"/>
      <c r="K36" s="276"/>
      <c r="L36" s="277"/>
      <c r="M36" s="276"/>
      <c r="N36" s="277"/>
      <c r="O36" s="276"/>
      <c r="P36" s="277"/>
      <c r="Q36" s="276"/>
      <c r="R36" s="277"/>
      <c r="S36" s="276"/>
      <c r="T36" s="277"/>
      <c r="U36" s="276"/>
      <c r="V36" s="278"/>
      <c r="W36" s="229"/>
      <c r="X36" s="229"/>
      <c r="Y36" s="229"/>
    </row>
    <row r="37" spans="1:25" s="219" customFormat="1" ht="10.8">
      <c r="A37" s="225"/>
      <c r="B37" s="225" t="s">
        <v>438</v>
      </c>
      <c r="C37" s="276">
        <v>0</v>
      </c>
      <c r="D37" s="277">
        <v>0</v>
      </c>
      <c r="E37" s="276">
        <v>0</v>
      </c>
      <c r="F37" s="277">
        <v>0</v>
      </c>
      <c r="G37" s="276">
        <v>0</v>
      </c>
      <c r="H37" s="277">
        <v>0</v>
      </c>
      <c r="I37" s="276">
        <v>0</v>
      </c>
      <c r="J37" s="277">
        <v>0</v>
      </c>
      <c r="K37" s="276">
        <v>0</v>
      </c>
      <c r="L37" s="277">
        <v>0</v>
      </c>
      <c r="M37" s="276">
        <v>0</v>
      </c>
      <c r="N37" s="277">
        <v>0</v>
      </c>
      <c r="O37" s="276">
        <v>0</v>
      </c>
      <c r="P37" s="277">
        <v>0</v>
      </c>
      <c r="Q37" s="276">
        <v>0</v>
      </c>
      <c r="R37" s="277">
        <v>0</v>
      </c>
      <c r="S37" s="276">
        <v>0</v>
      </c>
      <c r="T37" s="277">
        <v>0</v>
      </c>
      <c r="U37" s="276">
        <v>0</v>
      </c>
      <c r="V37" s="278">
        <v>0</v>
      </c>
      <c r="W37" s="229">
        <f>C37+E37+G37+I37+K37+M37+O37+Q37+S37+U37</f>
        <v>0</v>
      </c>
      <c r="X37" s="229">
        <f>D37+F37+H37+J37+L37+N37+P37+R37+T37+V37</f>
        <v>0</v>
      </c>
      <c r="Y37" s="229">
        <f>SUM(W37:X37)</f>
        <v>0</v>
      </c>
    </row>
    <row r="38" spans="1:25" s="219" customFormat="1" ht="10.8">
      <c r="A38" s="225"/>
      <c r="B38" s="225" t="s">
        <v>439</v>
      </c>
      <c r="C38" s="276">
        <v>0</v>
      </c>
      <c r="D38" s="277">
        <v>0</v>
      </c>
      <c r="E38" s="276">
        <v>0</v>
      </c>
      <c r="F38" s="277">
        <v>0</v>
      </c>
      <c r="G38" s="276">
        <v>0</v>
      </c>
      <c r="H38" s="277">
        <v>0</v>
      </c>
      <c r="I38" s="276">
        <v>0</v>
      </c>
      <c r="J38" s="277">
        <v>0</v>
      </c>
      <c r="K38" s="276">
        <v>0</v>
      </c>
      <c r="L38" s="277">
        <v>0</v>
      </c>
      <c r="M38" s="276">
        <v>0</v>
      </c>
      <c r="N38" s="277">
        <v>0</v>
      </c>
      <c r="O38" s="276">
        <v>28</v>
      </c>
      <c r="P38" s="277">
        <v>17</v>
      </c>
      <c r="Q38" s="276">
        <v>26</v>
      </c>
      <c r="R38" s="277">
        <v>12</v>
      </c>
      <c r="S38" s="276">
        <v>11</v>
      </c>
      <c r="T38" s="277">
        <v>8</v>
      </c>
      <c r="U38" s="276">
        <v>10</v>
      </c>
      <c r="V38" s="278">
        <v>2</v>
      </c>
      <c r="W38" s="229">
        <f>C38+E38+G38+I38+K38+M38+O38+Q38+S38+U38</f>
        <v>75</v>
      </c>
      <c r="X38" s="229">
        <f>D38+F38+H38+J38+L38+N38+P38+R38+T38+V38</f>
        <v>39</v>
      </c>
      <c r="Y38" s="229">
        <f>SUM(W38:X38)</f>
        <v>114</v>
      </c>
    </row>
    <row r="39" spans="1:25" s="219" customFormat="1" ht="10.8">
      <c r="A39" s="225"/>
      <c r="B39" s="225"/>
      <c r="C39" s="279"/>
      <c r="D39" s="280"/>
      <c r="E39" s="279"/>
      <c r="F39" s="280"/>
      <c r="G39" s="279"/>
      <c r="H39" s="280"/>
      <c r="I39" s="279"/>
      <c r="J39" s="280"/>
      <c r="K39" s="279"/>
      <c r="L39" s="280"/>
      <c r="M39" s="279"/>
      <c r="N39" s="280"/>
      <c r="O39" s="279"/>
      <c r="P39" s="280"/>
      <c r="Q39" s="279"/>
      <c r="R39" s="280"/>
      <c r="S39" s="279"/>
      <c r="T39" s="280"/>
      <c r="U39" s="279"/>
      <c r="V39" s="281"/>
      <c r="W39" s="225"/>
      <c r="X39" s="225"/>
      <c r="Y39" s="225"/>
    </row>
    <row r="40" spans="1:25" s="219" customFormat="1" ht="12">
      <c r="A40" s="222" t="s">
        <v>440</v>
      </c>
      <c r="B40" s="225"/>
      <c r="C40" s="276"/>
      <c r="D40" s="277"/>
      <c r="E40" s="276"/>
      <c r="F40" s="277"/>
      <c r="G40" s="276"/>
      <c r="H40" s="277"/>
      <c r="I40" s="276"/>
      <c r="J40" s="277"/>
      <c r="K40" s="276"/>
      <c r="L40" s="277"/>
      <c r="M40" s="276"/>
      <c r="N40" s="277"/>
      <c r="O40" s="276"/>
      <c r="P40" s="277"/>
      <c r="Q40" s="276"/>
      <c r="R40" s="277"/>
      <c r="S40" s="276"/>
      <c r="T40" s="277"/>
      <c r="U40" s="276"/>
      <c r="V40" s="278"/>
      <c r="W40" s="229"/>
      <c r="X40" s="229"/>
      <c r="Y40" s="229"/>
    </row>
    <row r="41" spans="1:25" s="219" customFormat="1" ht="12">
      <c r="A41" s="222"/>
      <c r="B41" s="225" t="s">
        <v>441</v>
      </c>
      <c r="C41" s="276">
        <v>0</v>
      </c>
      <c r="D41" s="277">
        <v>0</v>
      </c>
      <c r="E41" s="276">
        <v>0</v>
      </c>
      <c r="F41" s="277">
        <v>0</v>
      </c>
      <c r="G41" s="276">
        <v>0</v>
      </c>
      <c r="H41" s="277">
        <v>0</v>
      </c>
      <c r="I41" s="276">
        <v>0</v>
      </c>
      <c r="J41" s="277">
        <v>0</v>
      </c>
      <c r="K41" s="276">
        <v>0</v>
      </c>
      <c r="L41" s="277">
        <v>0</v>
      </c>
      <c r="M41" s="276">
        <v>0</v>
      </c>
      <c r="N41" s="277">
        <v>0</v>
      </c>
      <c r="O41" s="276">
        <v>0</v>
      </c>
      <c r="P41" s="277">
        <v>0</v>
      </c>
      <c r="Q41" s="276">
        <v>0</v>
      </c>
      <c r="R41" s="277">
        <v>0</v>
      </c>
      <c r="S41" s="276">
        <v>0</v>
      </c>
      <c r="T41" s="277">
        <v>0</v>
      </c>
      <c r="U41" s="276">
        <v>0</v>
      </c>
      <c r="V41" s="278">
        <v>0</v>
      </c>
      <c r="W41" s="229">
        <f t="shared" ref="W41:X44" si="3">C41+E41+G41+I41+K41+M41+O41+Q41+S41+U41</f>
        <v>0</v>
      </c>
      <c r="X41" s="229">
        <f t="shared" si="3"/>
        <v>0</v>
      </c>
      <c r="Y41" s="229">
        <f>SUM(W41:X41)</f>
        <v>0</v>
      </c>
    </row>
    <row r="42" spans="1:25" s="219" customFormat="1" ht="10.8">
      <c r="A42" s="225"/>
      <c r="B42" s="225" t="s">
        <v>435</v>
      </c>
      <c r="C42" s="276">
        <v>0</v>
      </c>
      <c r="D42" s="277">
        <v>0</v>
      </c>
      <c r="E42" s="276">
        <v>0</v>
      </c>
      <c r="F42" s="277">
        <v>0</v>
      </c>
      <c r="G42" s="276">
        <v>0</v>
      </c>
      <c r="H42" s="277">
        <v>0</v>
      </c>
      <c r="I42" s="276">
        <v>0</v>
      </c>
      <c r="J42" s="277">
        <v>0</v>
      </c>
      <c r="K42" s="276">
        <v>0</v>
      </c>
      <c r="L42" s="277">
        <v>0</v>
      </c>
      <c r="M42" s="276">
        <v>0</v>
      </c>
      <c r="N42" s="277">
        <v>0</v>
      </c>
      <c r="O42" s="276">
        <v>0</v>
      </c>
      <c r="P42" s="277">
        <v>0</v>
      </c>
      <c r="Q42" s="276">
        <v>0</v>
      </c>
      <c r="R42" s="277">
        <v>0</v>
      </c>
      <c r="S42" s="276">
        <v>0</v>
      </c>
      <c r="T42" s="277">
        <v>0</v>
      </c>
      <c r="U42" s="276">
        <v>0</v>
      </c>
      <c r="V42" s="278">
        <v>0</v>
      </c>
      <c r="W42" s="229">
        <f t="shared" si="3"/>
        <v>0</v>
      </c>
      <c r="X42" s="229">
        <f t="shared" si="3"/>
        <v>0</v>
      </c>
      <c r="Y42" s="229">
        <f>SUM(W42:X42)</f>
        <v>0</v>
      </c>
    </row>
    <row r="43" spans="1:25" s="219" customFormat="1" ht="10.8">
      <c r="A43" s="225"/>
      <c r="B43" s="225" t="s">
        <v>442</v>
      </c>
      <c r="C43" s="276">
        <v>0</v>
      </c>
      <c r="D43" s="277">
        <v>0</v>
      </c>
      <c r="E43" s="276">
        <v>0</v>
      </c>
      <c r="F43" s="277">
        <v>0</v>
      </c>
      <c r="G43" s="276">
        <v>0</v>
      </c>
      <c r="H43" s="277">
        <v>0</v>
      </c>
      <c r="I43" s="276">
        <v>0</v>
      </c>
      <c r="J43" s="277">
        <v>0</v>
      </c>
      <c r="K43" s="276">
        <v>0</v>
      </c>
      <c r="L43" s="277">
        <v>0</v>
      </c>
      <c r="M43" s="276">
        <v>0</v>
      </c>
      <c r="N43" s="277">
        <v>0</v>
      </c>
      <c r="O43" s="276">
        <v>0</v>
      </c>
      <c r="P43" s="277">
        <v>0</v>
      </c>
      <c r="Q43" s="276">
        <v>0</v>
      </c>
      <c r="R43" s="277">
        <v>0</v>
      </c>
      <c r="S43" s="276">
        <v>0</v>
      </c>
      <c r="T43" s="277">
        <v>0</v>
      </c>
      <c r="U43" s="276">
        <v>0</v>
      </c>
      <c r="V43" s="278">
        <v>0</v>
      </c>
      <c r="W43" s="229">
        <f t="shared" si="3"/>
        <v>0</v>
      </c>
      <c r="X43" s="229">
        <f t="shared" si="3"/>
        <v>0</v>
      </c>
      <c r="Y43" s="229">
        <f>SUM(W43:X43)</f>
        <v>0</v>
      </c>
    </row>
    <row r="44" spans="1:25" s="219" customFormat="1" ht="10.8">
      <c r="A44" s="225"/>
      <c r="B44" s="225" t="s">
        <v>443</v>
      </c>
      <c r="C44" s="276">
        <v>0</v>
      </c>
      <c r="D44" s="277">
        <v>0</v>
      </c>
      <c r="E44" s="276">
        <v>0</v>
      </c>
      <c r="F44" s="277">
        <v>0</v>
      </c>
      <c r="G44" s="276">
        <v>0</v>
      </c>
      <c r="H44" s="277">
        <v>0</v>
      </c>
      <c r="I44" s="276">
        <v>0</v>
      </c>
      <c r="J44" s="277">
        <v>0</v>
      </c>
      <c r="K44" s="276">
        <v>0</v>
      </c>
      <c r="L44" s="277">
        <v>0</v>
      </c>
      <c r="M44" s="276">
        <v>0</v>
      </c>
      <c r="N44" s="277">
        <v>0</v>
      </c>
      <c r="O44" s="276">
        <v>2</v>
      </c>
      <c r="P44" s="277">
        <v>0</v>
      </c>
      <c r="Q44" s="276">
        <v>5</v>
      </c>
      <c r="R44" s="277">
        <v>0</v>
      </c>
      <c r="S44" s="276">
        <v>0</v>
      </c>
      <c r="T44" s="277">
        <v>0</v>
      </c>
      <c r="U44" s="276">
        <v>0</v>
      </c>
      <c r="V44" s="278">
        <v>0</v>
      </c>
      <c r="W44" s="229">
        <f t="shared" si="3"/>
        <v>7</v>
      </c>
      <c r="X44" s="229">
        <f t="shared" si="3"/>
        <v>0</v>
      </c>
      <c r="Y44" s="229">
        <f>SUM(W44:X44)</f>
        <v>7</v>
      </c>
    </row>
    <row r="45" spans="1:25" s="219" customFormat="1" ht="10.8">
      <c r="A45" s="225"/>
      <c r="B45" s="226"/>
      <c r="C45" s="276"/>
      <c r="D45" s="277"/>
      <c r="E45" s="276"/>
      <c r="F45" s="277"/>
      <c r="G45" s="276"/>
      <c r="H45" s="277"/>
      <c r="I45" s="276"/>
      <c r="J45" s="277"/>
      <c r="K45" s="276"/>
      <c r="L45" s="277"/>
      <c r="M45" s="276"/>
      <c r="N45" s="277"/>
      <c r="O45" s="276"/>
      <c r="P45" s="277"/>
      <c r="Q45" s="276"/>
      <c r="R45" s="277"/>
      <c r="S45" s="276"/>
      <c r="T45" s="277"/>
      <c r="U45" s="276"/>
      <c r="V45" s="278"/>
      <c r="W45" s="229"/>
      <c r="X45" s="229"/>
      <c r="Y45" s="229"/>
    </row>
    <row r="46" spans="1:25" s="219" customFormat="1" ht="12">
      <c r="A46" s="25" t="s">
        <v>549</v>
      </c>
      <c r="B46" s="232"/>
      <c r="C46" s="276"/>
      <c r="D46" s="277"/>
      <c r="E46" s="276"/>
      <c r="F46" s="277"/>
      <c r="G46" s="276"/>
      <c r="H46" s="277"/>
      <c r="I46" s="276"/>
      <c r="J46" s="277"/>
      <c r="K46" s="276"/>
      <c r="L46" s="277"/>
      <c r="M46" s="276"/>
      <c r="N46" s="277"/>
      <c r="O46" s="276"/>
      <c r="P46" s="277"/>
      <c r="Q46" s="276"/>
      <c r="R46" s="277"/>
      <c r="S46" s="276"/>
      <c r="T46" s="277"/>
      <c r="U46" s="276"/>
      <c r="V46" s="278"/>
      <c r="W46" s="229"/>
      <c r="X46" s="229"/>
      <c r="Y46" s="229"/>
    </row>
    <row r="47" spans="1:25" s="219" customFormat="1" ht="11.4">
      <c r="A47" s="233"/>
      <c r="B47" s="226" t="s">
        <v>24</v>
      </c>
      <c r="C47" s="276">
        <v>0</v>
      </c>
      <c r="D47" s="277">
        <v>0</v>
      </c>
      <c r="E47" s="276">
        <v>0</v>
      </c>
      <c r="F47" s="277">
        <v>0</v>
      </c>
      <c r="G47" s="276">
        <v>0</v>
      </c>
      <c r="H47" s="277">
        <v>0</v>
      </c>
      <c r="I47" s="276">
        <v>0</v>
      </c>
      <c r="J47" s="277">
        <v>0</v>
      </c>
      <c r="K47" s="276">
        <v>0</v>
      </c>
      <c r="L47" s="277">
        <v>0</v>
      </c>
      <c r="M47" s="276">
        <v>0</v>
      </c>
      <c r="N47" s="277">
        <v>0</v>
      </c>
      <c r="O47" s="276">
        <v>6</v>
      </c>
      <c r="P47" s="277">
        <v>2</v>
      </c>
      <c r="Q47" s="276">
        <v>8</v>
      </c>
      <c r="R47" s="277">
        <v>2</v>
      </c>
      <c r="S47" s="276">
        <v>9</v>
      </c>
      <c r="T47" s="277">
        <v>2</v>
      </c>
      <c r="U47" s="276">
        <v>7</v>
      </c>
      <c r="V47" s="278">
        <v>0</v>
      </c>
      <c r="W47" s="229">
        <f t="shared" ref="W47:X48" si="4">C47+E47+G47+I47+K47+M47+O47+Q47+S47+U47</f>
        <v>30</v>
      </c>
      <c r="X47" s="229">
        <f t="shared" si="4"/>
        <v>6</v>
      </c>
      <c r="Y47" s="229">
        <f>SUM(W47:X47)</f>
        <v>36</v>
      </c>
    </row>
    <row r="48" spans="1:25" s="219" customFormat="1" ht="11.4">
      <c r="A48" s="233"/>
      <c r="B48" s="226" t="s">
        <v>25</v>
      </c>
      <c r="C48" s="276">
        <v>0</v>
      </c>
      <c r="D48" s="277">
        <v>0</v>
      </c>
      <c r="E48" s="276">
        <v>0</v>
      </c>
      <c r="F48" s="277">
        <v>0</v>
      </c>
      <c r="G48" s="276">
        <v>0</v>
      </c>
      <c r="H48" s="277">
        <v>0</v>
      </c>
      <c r="I48" s="276">
        <v>0</v>
      </c>
      <c r="J48" s="277">
        <v>0</v>
      </c>
      <c r="K48" s="276">
        <v>0</v>
      </c>
      <c r="L48" s="277">
        <v>0</v>
      </c>
      <c r="M48" s="276">
        <v>0</v>
      </c>
      <c r="N48" s="277">
        <v>0</v>
      </c>
      <c r="O48" s="276">
        <v>0</v>
      </c>
      <c r="P48" s="277">
        <v>0</v>
      </c>
      <c r="Q48" s="276">
        <v>0</v>
      </c>
      <c r="R48" s="277">
        <v>0</v>
      </c>
      <c r="S48" s="276">
        <v>1</v>
      </c>
      <c r="T48" s="277">
        <v>0</v>
      </c>
      <c r="U48" s="276">
        <v>0</v>
      </c>
      <c r="V48" s="278">
        <v>0</v>
      </c>
      <c r="W48" s="229">
        <f t="shared" si="4"/>
        <v>1</v>
      </c>
      <c r="X48" s="229">
        <f t="shared" si="4"/>
        <v>0</v>
      </c>
      <c r="Y48" s="229">
        <f>SUM(W48:X48)</f>
        <v>1</v>
      </c>
    </row>
    <row r="49" spans="1:26" ht="10.8">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58"/>
    </row>
    <row r="50" spans="1:26" ht="10.8">
      <c r="A50" s="29" t="s">
        <v>534</v>
      </c>
      <c r="B50" s="42"/>
      <c r="C50" s="42"/>
      <c r="D50" s="42"/>
      <c r="E50" s="42"/>
      <c r="F50" s="42"/>
      <c r="G50" s="42"/>
      <c r="H50" s="42"/>
      <c r="I50" s="42"/>
      <c r="J50" s="42"/>
      <c r="K50" s="42"/>
      <c r="L50" s="42"/>
      <c r="M50" s="42"/>
      <c r="N50" s="42"/>
      <c r="O50" s="42"/>
      <c r="P50" s="42"/>
      <c r="Q50" s="42"/>
      <c r="R50" s="42"/>
      <c r="S50" s="42"/>
      <c r="T50" s="42"/>
      <c r="U50" s="42"/>
      <c r="V50" s="42"/>
      <c r="W50" s="42"/>
      <c r="X50" s="42"/>
      <c r="Y50" s="42"/>
      <c r="Z50" s="58"/>
    </row>
    <row r="51" spans="1:26" ht="21" customHeight="1">
      <c r="A51" s="336" t="s">
        <v>544</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42"/>
    </row>
    <row r="52" spans="1:26" ht="32.4" customHeight="1">
      <c r="A52" s="336" t="s">
        <v>545</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row>
    <row r="53" spans="1:26" ht="10.8">
      <c r="A53" s="42"/>
      <c r="B53" s="42"/>
      <c r="C53" s="42"/>
      <c r="D53" s="42"/>
      <c r="E53" s="42"/>
      <c r="F53" s="42"/>
      <c r="G53" s="42"/>
      <c r="H53" s="42"/>
      <c r="I53" s="42"/>
      <c r="J53" s="42"/>
      <c r="K53" s="42"/>
      <c r="L53" s="42"/>
      <c r="M53" s="42"/>
      <c r="N53" s="42"/>
      <c r="O53" s="42"/>
      <c r="P53" s="42"/>
      <c r="Q53" s="42"/>
      <c r="R53" s="42"/>
      <c r="S53" s="42"/>
      <c r="T53" s="42"/>
      <c r="U53" s="42"/>
    </row>
    <row r="54" spans="1:26" ht="10.8">
      <c r="A54" s="42"/>
      <c r="B54" s="42"/>
      <c r="C54" s="42"/>
      <c r="D54" s="42"/>
      <c r="E54" s="42"/>
      <c r="F54" s="42"/>
      <c r="G54" s="42"/>
      <c r="H54" s="42"/>
      <c r="I54" s="42"/>
      <c r="J54" s="42"/>
      <c r="K54" s="42"/>
      <c r="L54" s="42"/>
      <c r="M54" s="42"/>
      <c r="N54" s="42"/>
      <c r="O54" s="42"/>
      <c r="P54" s="42"/>
      <c r="Q54" s="42"/>
      <c r="R54" s="42"/>
      <c r="S54" s="42"/>
      <c r="T54" s="42"/>
      <c r="U54" s="42"/>
    </row>
    <row r="55" spans="1:26" ht="10.8">
      <c r="A55" s="42"/>
      <c r="B55" s="42"/>
      <c r="C55" s="42"/>
      <c r="D55" s="42"/>
      <c r="E55" s="42"/>
      <c r="F55" s="42"/>
      <c r="G55" s="42"/>
      <c r="H55" s="42"/>
      <c r="I55" s="42"/>
      <c r="J55" s="42"/>
      <c r="K55" s="42"/>
      <c r="L55" s="42"/>
      <c r="M55" s="42"/>
      <c r="N55" s="42"/>
      <c r="O55" s="42"/>
      <c r="P55" s="42"/>
      <c r="Q55" s="42"/>
      <c r="R55" s="42"/>
      <c r="S55" s="42"/>
      <c r="T55" s="42"/>
      <c r="U55" s="42"/>
    </row>
    <row r="56" spans="1:26" ht="10.8">
      <c r="A56" s="42"/>
      <c r="B56" s="42"/>
      <c r="C56" s="42"/>
      <c r="D56" s="42"/>
      <c r="E56" s="42"/>
      <c r="F56" s="42"/>
      <c r="G56" s="42"/>
      <c r="H56" s="42"/>
      <c r="I56" s="42"/>
      <c r="J56" s="42"/>
      <c r="K56" s="42"/>
      <c r="L56" s="42"/>
      <c r="M56" s="42"/>
      <c r="N56" s="42"/>
      <c r="O56" s="42"/>
      <c r="P56" s="42"/>
      <c r="Q56" s="42"/>
      <c r="R56" s="42"/>
      <c r="S56" s="42"/>
      <c r="T56" s="42"/>
      <c r="U56" s="42"/>
    </row>
    <row r="57" spans="1:26" ht="10.8">
      <c r="A57" s="42"/>
      <c r="B57" s="42"/>
      <c r="C57" s="42"/>
      <c r="D57" s="42"/>
      <c r="E57" s="42"/>
      <c r="F57" s="42"/>
      <c r="G57" s="42"/>
      <c r="H57" s="42"/>
      <c r="I57" s="42"/>
      <c r="J57" s="42"/>
      <c r="K57" s="42"/>
      <c r="L57" s="42"/>
      <c r="M57" s="42"/>
      <c r="N57" s="42"/>
      <c r="O57" s="42"/>
      <c r="P57" s="42"/>
      <c r="Q57" s="42"/>
      <c r="R57" s="42"/>
      <c r="S57" s="42"/>
      <c r="T57" s="42"/>
      <c r="U57" s="42"/>
    </row>
    <row r="58" spans="1:26" ht="10.8">
      <c r="A58" s="42"/>
      <c r="B58" s="42"/>
      <c r="C58" s="42"/>
      <c r="D58" s="42"/>
      <c r="E58" s="42"/>
      <c r="F58" s="42"/>
      <c r="G58" s="42"/>
      <c r="H58" s="42"/>
      <c r="I58" s="42"/>
      <c r="J58" s="42"/>
      <c r="K58" s="42"/>
      <c r="L58" s="42"/>
      <c r="M58" s="42"/>
      <c r="N58" s="42"/>
      <c r="O58" s="42"/>
      <c r="P58" s="42"/>
      <c r="Q58" s="42"/>
      <c r="R58" s="42"/>
      <c r="S58" s="42"/>
      <c r="T58" s="42"/>
      <c r="U58" s="42"/>
    </row>
    <row r="59" spans="1:26" ht="10.8">
      <c r="A59" s="42"/>
      <c r="B59" s="42"/>
      <c r="C59" s="42"/>
      <c r="D59" s="42"/>
      <c r="E59" s="42"/>
      <c r="F59" s="42"/>
      <c r="G59" s="42"/>
      <c r="H59" s="42"/>
      <c r="I59" s="42"/>
      <c r="J59" s="42"/>
      <c r="K59" s="42"/>
      <c r="L59" s="42"/>
      <c r="M59" s="42"/>
      <c r="N59" s="42"/>
      <c r="O59" s="42"/>
      <c r="P59" s="42"/>
      <c r="Q59" s="42"/>
      <c r="R59" s="42"/>
      <c r="S59" s="42"/>
      <c r="T59" s="42"/>
      <c r="U59" s="42"/>
    </row>
    <row r="60" spans="1:26" ht="10.8">
      <c r="A60" s="42"/>
      <c r="B60" s="42"/>
      <c r="C60" s="42"/>
      <c r="D60" s="42"/>
      <c r="E60" s="42"/>
      <c r="F60" s="42"/>
      <c r="G60" s="42"/>
      <c r="H60" s="42"/>
      <c r="I60" s="42"/>
      <c r="J60" s="42"/>
      <c r="K60" s="42"/>
      <c r="L60" s="42"/>
      <c r="M60" s="42"/>
      <c r="N60" s="42"/>
      <c r="O60" s="42"/>
      <c r="P60" s="42"/>
      <c r="Q60" s="42"/>
      <c r="R60" s="42"/>
      <c r="S60" s="42"/>
      <c r="T60" s="42"/>
      <c r="U60" s="42"/>
    </row>
    <row r="61" spans="1:26" ht="10.8">
      <c r="A61" s="42"/>
      <c r="B61" s="42"/>
      <c r="C61" s="42"/>
      <c r="D61" s="42"/>
      <c r="E61" s="42"/>
      <c r="F61" s="42"/>
      <c r="G61" s="42"/>
      <c r="H61" s="42"/>
      <c r="I61" s="42"/>
      <c r="J61" s="42"/>
      <c r="K61" s="42"/>
      <c r="L61" s="42"/>
      <c r="M61" s="42"/>
      <c r="N61" s="42"/>
      <c r="O61" s="42"/>
      <c r="P61" s="42"/>
      <c r="Q61" s="42"/>
      <c r="R61" s="42"/>
      <c r="S61" s="42"/>
      <c r="T61" s="42"/>
      <c r="U61" s="42"/>
    </row>
    <row r="62" spans="1:26" ht="10.8">
      <c r="A62" s="42"/>
      <c r="B62" s="42"/>
      <c r="C62" s="42"/>
      <c r="D62" s="42"/>
      <c r="E62" s="42"/>
      <c r="F62" s="42"/>
      <c r="G62" s="42"/>
      <c r="H62" s="42"/>
      <c r="I62" s="42"/>
      <c r="J62" s="42"/>
      <c r="K62" s="42"/>
      <c r="L62" s="42"/>
      <c r="M62" s="42"/>
      <c r="N62" s="42"/>
      <c r="O62" s="42"/>
      <c r="P62" s="42"/>
      <c r="Q62" s="42"/>
      <c r="R62" s="42"/>
      <c r="S62" s="42"/>
      <c r="T62" s="42"/>
      <c r="U62" s="42"/>
    </row>
    <row r="63" spans="1:26" ht="10.8">
      <c r="A63" s="42"/>
      <c r="B63" s="42"/>
      <c r="C63" s="42"/>
      <c r="D63" s="42"/>
      <c r="E63" s="42"/>
      <c r="F63" s="42"/>
      <c r="G63" s="42"/>
      <c r="H63" s="42"/>
      <c r="I63" s="42"/>
      <c r="J63" s="42"/>
      <c r="K63" s="42"/>
      <c r="L63" s="42"/>
      <c r="M63" s="42"/>
      <c r="N63" s="42"/>
      <c r="O63" s="42"/>
      <c r="P63" s="42"/>
      <c r="Q63" s="42"/>
      <c r="R63" s="42"/>
      <c r="S63" s="42"/>
      <c r="T63" s="42"/>
      <c r="U63" s="42"/>
    </row>
    <row r="64" spans="1:26" ht="10.8">
      <c r="A64" s="42"/>
      <c r="B64" s="42"/>
      <c r="C64" s="42"/>
      <c r="D64" s="42"/>
      <c r="E64" s="42"/>
      <c r="F64" s="42"/>
      <c r="G64" s="42"/>
      <c r="H64" s="42"/>
      <c r="I64" s="42"/>
      <c r="J64" s="42"/>
      <c r="K64" s="42"/>
      <c r="L64" s="42"/>
      <c r="M64" s="42"/>
      <c r="N64" s="42"/>
      <c r="O64" s="42"/>
      <c r="P64" s="42"/>
      <c r="Q64" s="42"/>
      <c r="R64" s="42"/>
      <c r="S64" s="42"/>
      <c r="T64" s="42"/>
      <c r="U64" s="42"/>
    </row>
    <row r="65" spans="1:21" ht="10.8">
      <c r="A65" s="42"/>
      <c r="B65" s="42"/>
      <c r="C65" s="42"/>
      <c r="D65" s="42"/>
      <c r="E65" s="42"/>
      <c r="F65" s="42"/>
      <c r="G65" s="42"/>
      <c r="H65" s="42"/>
      <c r="I65" s="42"/>
      <c r="J65" s="42"/>
      <c r="K65" s="42"/>
      <c r="L65" s="42"/>
      <c r="M65" s="42"/>
      <c r="N65" s="42"/>
      <c r="O65" s="42"/>
      <c r="P65" s="42"/>
      <c r="Q65" s="42"/>
      <c r="R65" s="42"/>
      <c r="S65" s="42"/>
      <c r="T65" s="42"/>
      <c r="U65" s="42"/>
    </row>
    <row r="66" spans="1:21" ht="10.8">
      <c r="A66" s="42"/>
      <c r="B66" s="42"/>
      <c r="C66" s="42"/>
      <c r="D66" s="42"/>
      <c r="E66" s="42"/>
      <c r="F66" s="42"/>
      <c r="G66" s="42"/>
      <c r="H66" s="42"/>
      <c r="I66" s="42"/>
      <c r="J66" s="42"/>
      <c r="K66" s="42"/>
      <c r="L66" s="42"/>
      <c r="M66" s="42"/>
      <c r="N66" s="42"/>
      <c r="O66" s="42"/>
      <c r="P66" s="42"/>
      <c r="Q66" s="42"/>
      <c r="R66" s="42"/>
      <c r="S66" s="42"/>
      <c r="T66" s="42"/>
      <c r="U66" s="42"/>
    </row>
    <row r="67" spans="1:21" ht="10.8">
      <c r="A67" s="42"/>
      <c r="B67" s="42"/>
      <c r="C67" s="42"/>
      <c r="D67" s="42"/>
      <c r="E67" s="42"/>
      <c r="F67" s="42"/>
      <c r="G67" s="42"/>
      <c r="H67" s="42"/>
      <c r="I67" s="42"/>
      <c r="J67" s="42"/>
      <c r="K67" s="42"/>
      <c r="L67" s="42"/>
      <c r="M67" s="42"/>
      <c r="N67" s="42"/>
      <c r="O67" s="42"/>
      <c r="P67" s="42"/>
      <c r="Q67" s="42"/>
      <c r="R67" s="42"/>
      <c r="S67" s="42"/>
      <c r="T67" s="42"/>
      <c r="U67" s="42"/>
    </row>
    <row r="68" spans="1:21" ht="10.8">
      <c r="A68" s="42"/>
      <c r="B68" s="42"/>
      <c r="C68" s="42"/>
      <c r="D68" s="42"/>
      <c r="E68" s="42"/>
      <c r="F68" s="42"/>
      <c r="G68" s="42"/>
      <c r="H68" s="42"/>
      <c r="I68" s="42"/>
      <c r="J68" s="42"/>
      <c r="K68" s="42"/>
      <c r="L68" s="42"/>
      <c r="M68" s="42"/>
      <c r="N68" s="42"/>
      <c r="O68" s="42"/>
      <c r="P68" s="42"/>
      <c r="Q68" s="42"/>
      <c r="R68" s="42"/>
      <c r="S68" s="42"/>
      <c r="T68" s="42"/>
      <c r="U68" s="42"/>
    </row>
    <row r="69" spans="1:21" ht="10.8">
      <c r="A69" s="42"/>
      <c r="B69" s="42"/>
      <c r="C69" s="42"/>
      <c r="D69" s="42"/>
      <c r="E69" s="42"/>
      <c r="F69" s="42"/>
      <c r="G69" s="42"/>
      <c r="H69" s="42"/>
      <c r="I69" s="42"/>
      <c r="J69" s="42"/>
      <c r="K69" s="42"/>
      <c r="L69" s="42"/>
      <c r="M69" s="42"/>
      <c r="N69" s="42"/>
      <c r="O69" s="42"/>
      <c r="P69" s="42"/>
      <c r="Q69" s="42"/>
      <c r="R69" s="42"/>
      <c r="S69" s="42"/>
      <c r="T69" s="42"/>
      <c r="U69" s="42"/>
    </row>
    <row r="70" spans="1:21" ht="10.8">
      <c r="A70" s="42"/>
      <c r="B70" s="42"/>
      <c r="C70" s="42"/>
      <c r="D70" s="42"/>
      <c r="E70" s="42"/>
      <c r="F70" s="42"/>
      <c r="G70" s="42"/>
      <c r="H70" s="42"/>
      <c r="I70" s="42"/>
      <c r="J70" s="42"/>
      <c r="K70" s="42"/>
      <c r="L70" s="42"/>
      <c r="M70" s="42"/>
      <c r="N70" s="42"/>
      <c r="O70" s="42"/>
      <c r="P70" s="42"/>
      <c r="Q70" s="42"/>
      <c r="R70" s="42"/>
      <c r="S70" s="42"/>
      <c r="T70" s="42"/>
      <c r="U70" s="42"/>
    </row>
    <row r="71" spans="1:21" ht="10.8">
      <c r="A71" s="42"/>
      <c r="B71" s="42"/>
      <c r="C71" s="42"/>
      <c r="D71" s="42"/>
      <c r="E71" s="42"/>
      <c r="F71" s="42"/>
      <c r="G71" s="42"/>
      <c r="H71" s="42"/>
      <c r="I71" s="42"/>
      <c r="J71" s="42"/>
      <c r="K71" s="42"/>
      <c r="L71" s="42"/>
      <c r="M71" s="42"/>
      <c r="N71" s="42"/>
      <c r="O71" s="42"/>
      <c r="P71" s="42"/>
      <c r="Q71" s="42"/>
      <c r="R71" s="42"/>
      <c r="S71" s="42"/>
      <c r="T71" s="42"/>
      <c r="U71" s="42"/>
    </row>
    <row r="72" spans="1:21" ht="10.8">
      <c r="A72" s="42"/>
      <c r="B72" s="42"/>
      <c r="C72" s="42"/>
      <c r="D72" s="42"/>
      <c r="E72" s="42"/>
      <c r="F72" s="42"/>
      <c r="G72" s="42"/>
      <c r="H72" s="42"/>
      <c r="I72" s="42"/>
      <c r="J72" s="42"/>
      <c r="K72" s="42"/>
      <c r="L72" s="42"/>
      <c r="M72" s="42"/>
      <c r="N72" s="42"/>
      <c r="O72" s="42"/>
      <c r="P72" s="42"/>
      <c r="Q72" s="42"/>
      <c r="R72" s="42"/>
      <c r="S72" s="42"/>
      <c r="T72" s="42"/>
      <c r="U72" s="42"/>
    </row>
    <row r="73" spans="1:21" ht="10.8">
      <c r="A73" s="42"/>
      <c r="B73" s="42"/>
      <c r="C73" s="42"/>
      <c r="D73" s="42"/>
      <c r="E73" s="42"/>
      <c r="F73" s="42"/>
      <c r="G73" s="42"/>
      <c r="H73" s="42"/>
      <c r="I73" s="42"/>
      <c r="J73" s="42"/>
      <c r="K73" s="42"/>
      <c r="L73" s="42"/>
      <c r="M73" s="42"/>
      <c r="N73" s="42"/>
      <c r="O73" s="42"/>
      <c r="P73" s="42"/>
      <c r="Q73" s="42"/>
      <c r="R73" s="42"/>
      <c r="S73" s="42"/>
      <c r="T73" s="42"/>
      <c r="U73" s="42"/>
    </row>
    <row r="74" spans="1:21" ht="10.8">
      <c r="A74" s="42"/>
      <c r="B74" s="42"/>
      <c r="C74" s="42"/>
      <c r="D74" s="42"/>
      <c r="E74" s="42"/>
      <c r="F74" s="42"/>
      <c r="G74" s="42"/>
      <c r="H74" s="42"/>
      <c r="I74" s="42"/>
      <c r="J74" s="42"/>
      <c r="K74" s="42"/>
      <c r="L74" s="42"/>
      <c r="M74" s="42"/>
      <c r="N74" s="42"/>
      <c r="O74" s="42"/>
      <c r="P74" s="42"/>
      <c r="Q74" s="42"/>
      <c r="R74" s="42"/>
      <c r="S74" s="42"/>
      <c r="T74" s="42"/>
      <c r="U74" s="42"/>
    </row>
    <row r="75" spans="1:21" ht="10.8">
      <c r="A75" s="42"/>
      <c r="B75" s="42"/>
      <c r="C75" s="42"/>
      <c r="D75" s="42"/>
      <c r="E75" s="42"/>
      <c r="F75" s="42"/>
      <c r="G75" s="42"/>
      <c r="H75" s="42"/>
      <c r="I75" s="42"/>
      <c r="J75" s="42"/>
      <c r="K75" s="42"/>
      <c r="L75" s="42"/>
      <c r="M75" s="42"/>
      <c r="N75" s="42"/>
      <c r="O75" s="42"/>
      <c r="P75" s="42"/>
      <c r="Q75" s="42"/>
      <c r="R75" s="42"/>
      <c r="S75" s="42"/>
      <c r="T75" s="42"/>
      <c r="U75" s="42"/>
    </row>
    <row r="76" spans="1:21" ht="10.8">
      <c r="A76" s="42"/>
      <c r="B76" s="42"/>
      <c r="C76" s="42"/>
      <c r="D76" s="42"/>
      <c r="E76" s="42"/>
      <c r="F76" s="42"/>
      <c r="G76" s="42"/>
      <c r="H76" s="42"/>
      <c r="I76" s="42"/>
      <c r="J76" s="42"/>
      <c r="K76" s="42"/>
      <c r="L76" s="42"/>
      <c r="M76" s="42"/>
      <c r="N76" s="42"/>
      <c r="O76" s="42"/>
      <c r="P76" s="42"/>
      <c r="Q76" s="42"/>
      <c r="R76" s="42"/>
      <c r="S76" s="42"/>
      <c r="T76" s="42"/>
      <c r="U76" s="42"/>
    </row>
    <row r="77" spans="1:21" ht="10.8">
      <c r="A77" s="42"/>
      <c r="B77" s="42"/>
      <c r="C77" s="42"/>
      <c r="D77" s="42"/>
      <c r="E77" s="42"/>
      <c r="F77" s="42"/>
      <c r="G77" s="42"/>
      <c r="H77" s="42"/>
      <c r="I77" s="42"/>
      <c r="J77" s="42"/>
      <c r="K77" s="42"/>
      <c r="L77" s="42"/>
      <c r="M77" s="42"/>
      <c r="N77" s="42"/>
      <c r="O77" s="42"/>
      <c r="P77" s="42"/>
      <c r="Q77" s="42"/>
      <c r="R77" s="42"/>
      <c r="S77" s="42"/>
      <c r="T77" s="42"/>
      <c r="U77" s="42"/>
    </row>
    <row r="78" spans="1:21" ht="10.8">
      <c r="A78" s="42"/>
      <c r="B78" s="42"/>
      <c r="C78" s="42"/>
      <c r="D78" s="42"/>
      <c r="E78" s="42"/>
      <c r="F78" s="42"/>
      <c r="G78" s="42"/>
      <c r="H78" s="42"/>
      <c r="I78" s="42"/>
      <c r="J78" s="42"/>
      <c r="K78" s="42"/>
      <c r="L78" s="42"/>
      <c r="M78" s="42"/>
      <c r="N78" s="42"/>
      <c r="O78" s="42"/>
      <c r="P78" s="42"/>
      <c r="Q78" s="42"/>
      <c r="R78" s="42"/>
      <c r="S78" s="42"/>
      <c r="T78" s="42"/>
      <c r="U78" s="42"/>
    </row>
    <row r="79" spans="1:21" ht="10.8">
      <c r="A79" s="42"/>
      <c r="B79" s="42"/>
      <c r="C79" s="42"/>
      <c r="D79" s="42"/>
      <c r="E79" s="42"/>
      <c r="F79" s="42"/>
      <c r="G79" s="42"/>
      <c r="H79" s="42"/>
      <c r="I79" s="42"/>
      <c r="J79" s="42"/>
      <c r="K79" s="42"/>
      <c r="L79" s="42"/>
      <c r="M79" s="42"/>
      <c r="N79" s="42"/>
      <c r="O79" s="42"/>
      <c r="P79" s="42"/>
      <c r="Q79" s="42"/>
      <c r="R79" s="42"/>
      <c r="S79" s="42"/>
      <c r="T79" s="42"/>
      <c r="U79" s="42"/>
    </row>
    <row r="80" spans="1:21" ht="10.8">
      <c r="A80" s="42"/>
      <c r="B80" s="42"/>
      <c r="C80" s="42"/>
      <c r="D80" s="42"/>
      <c r="E80" s="42"/>
      <c r="F80" s="42"/>
      <c r="G80" s="42"/>
      <c r="H80" s="42"/>
      <c r="I80" s="42"/>
      <c r="J80" s="42"/>
      <c r="K80" s="42"/>
      <c r="L80" s="42"/>
      <c r="M80" s="42"/>
      <c r="N80" s="42"/>
      <c r="O80" s="42"/>
      <c r="P80" s="42"/>
      <c r="Q80" s="42"/>
      <c r="R80" s="42"/>
      <c r="S80" s="42"/>
      <c r="T80" s="42"/>
      <c r="U80" s="42"/>
    </row>
    <row r="81" spans="1:21" ht="10.8">
      <c r="A81" s="42"/>
      <c r="B81" s="42"/>
      <c r="C81" s="42"/>
      <c r="D81" s="42"/>
      <c r="E81" s="42"/>
      <c r="F81" s="42"/>
      <c r="G81" s="42"/>
      <c r="H81" s="42"/>
      <c r="I81" s="42"/>
      <c r="J81" s="42"/>
      <c r="K81" s="42"/>
      <c r="L81" s="42"/>
      <c r="M81" s="42"/>
      <c r="N81" s="42"/>
      <c r="O81" s="42"/>
      <c r="P81" s="42"/>
      <c r="Q81" s="42"/>
      <c r="R81" s="42"/>
      <c r="S81" s="42"/>
      <c r="T81" s="42"/>
      <c r="U81" s="42"/>
    </row>
    <row r="82" spans="1:21" ht="10.8">
      <c r="A82" s="42"/>
      <c r="B82" s="42"/>
      <c r="C82" s="42"/>
      <c r="D82" s="42"/>
      <c r="E82" s="42"/>
      <c r="F82" s="42"/>
      <c r="G82" s="42"/>
      <c r="H82" s="42"/>
      <c r="I82" s="42"/>
      <c r="J82" s="42"/>
      <c r="K82" s="42"/>
      <c r="L82" s="42"/>
      <c r="M82" s="42"/>
      <c r="N82" s="42"/>
      <c r="O82" s="42"/>
      <c r="P82" s="42"/>
      <c r="Q82" s="42"/>
      <c r="R82" s="42"/>
      <c r="S82" s="42"/>
      <c r="T82" s="42"/>
      <c r="U82" s="42"/>
    </row>
    <row r="83" spans="1:21" ht="10.8">
      <c r="A83" s="42"/>
      <c r="B83" s="42"/>
      <c r="C83" s="42"/>
      <c r="D83" s="42"/>
      <c r="E83" s="42"/>
      <c r="F83" s="42"/>
      <c r="G83" s="42"/>
      <c r="H83" s="42"/>
      <c r="I83" s="42"/>
      <c r="J83" s="42"/>
      <c r="K83" s="42"/>
      <c r="L83" s="42"/>
      <c r="M83" s="42"/>
      <c r="N83" s="42"/>
      <c r="O83" s="42"/>
      <c r="P83" s="42"/>
      <c r="Q83" s="42"/>
      <c r="R83" s="42"/>
      <c r="S83" s="42"/>
      <c r="T83" s="42"/>
      <c r="U83" s="42"/>
    </row>
    <row r="84" spans="1:21" ht="10.8">
      <c r="A84" s="42"/>
      <c r="B84" s="42"/>
      <c r="C84" s="42"/>
      <c r="D84" s="42"/>
      <c r="E84" s="42"/>
      <c r="F84" s="42"/>
      <c r="G84" s="42"/>
      <c r="H84" s="42"/>
      <c r="I84" s="42"/>
      <c r="J84" s="42"/>
      <c r="K84" s="42"/>
      <c r="L84" s="42"/>
      <c r="M84" s="42"/>
      <c r="N84" s="42"/>
      <c r="O84" s="42"/>
      <c r="P84" s="42"/>
      <c r="Q84" s="42"/>
      <c r="R84" s="42"/>
      <c r="S84" s="42"/>
      <c r="T84" s="42"/>
      <c r="U84" s="42"/>
    </row>
    <row r="85" spans="1:21" ht="10.8">
      <c r="A85" s="42"/>
      <c r="B85" s="42"/>
      <c r="C85" s="42"/>
      <c r="D85" s="42"/>
      <c r="E85" s="42"/>
      <c r="F85" s="42"/>
      <c r="G85" s="42"/>
      <c r="H85" s="42"/>
      <c r="I85" s="42"/>
      <c r="J85" s="42"/>
      <c r="K85" s="42"/>
      <c r="L85" s="42"/>
      <c r="M85" s="42"/>
      <c r="N85" s="42"/>
      <c r="O85" s="42"/>
      <c r="P85" s="42"/>
      <c r="Q85" s="42"/>
      <c r="R85" s="42"/>
      <c r="S85" s="42"/>
      <c r="T85" s="42"/>
      <c r="U85" s="42"/>
    </row>
    <row r="86" spans="1:21" ht="10.8">
      <c r="A86" s="42"/>
      <c r="B86" s="42"/>
      <c r="C86" s="42"/>
      <c r="D86" s="42"/>
      <c r="E86" s="42"/>
      <c r="F86" s="42"/>
      <c r="G86" s="42"/>
      <c r="H86" s="42"/>
      <c r="I86" s="42"/>
      <c r="J86" s="42"/>
      <c r="K86" s="42"/>
      <c r="L86" s="42"/>
      <c r="M86" s="42"/>
      <c r="N86" s="42"/>
      <c r="O86" s="42"/>
      <c r="P86" s="42"/>
      <c r="Q86" s="42"/>
      <c r="R86" s="42"/>
      <c r="S86" s="42"/>
      <c r="T86" s="42"/>
      <c r="U86" s="42"/>
    </row>
    <row r="87" spans="1:21" ht="10.8">
      <c r="A87" s="42"/>
      <c r="B87" s="42"/>
      <c r="C87" s="42"/>
      <c r="D87" s="42"/>
      <c r="E87" s="42"/>
      <c r="F87" s="42"/>
      <c r="G87" s="42"/>
      <c r="H87" s="42"/>
      <c r="I87" s="42"/>
      <c r="J87" s="42"/>
      <c r="K87" s="42"/>
      <c r="L87" s="42"/>
      <c r="M87" s="42"/>
      <c r="N87" s="42"/>
      <c r="O87" s="42"/>
      <c r="P87" s="42"/>
      <c r="Q87" s="42"/>
      <c r="R87" s="42"/>
      <c r="S87" s="42"/>
      <c r="T87" s="42"/>
      <c r="U87" s="42"/>
    </row>
    <row r="88" spans="1:21" ht="10.8">
      <c r="A88" s="42"/>
      <c r="B88" s="42"/>
      <c r="C88" s="42"/>
      <c r="D88" s="42"/>
      <c r="E88" s="42"/>
      <c r="F88" s="42"/>
      <c r="G88" s="42"/>
      <c r="H88" s="42"/>
      <c r="I88" s="42"/>
      <c r="J88" s="42"/>
      <c r="K88" s="42"/>
      <c r="L88" s="42"/>
      <c r="M88" s="42"/>
      <c r="N88" s="42"/>
      <c r="O88" s="42"/>
      <c r="P88" s="42"/>
      <c r="Q88" s="42"/>
      <c r="R88" s="42"/>
      <c r="S88" s="42"/>
      <c r="T88" s="42"/>
      <c r="U88" s="42"/>
    </row>
    <row r="89" spans="1:21" ht="10.8">
      <c r="A89" s="42"/>
      <c r="B89" s="42"/>
      <c r="C89" s="42"/>
      <c r="D89" s="42"/>
      <c r="E89" s="42"/>
      <c r="F89" s="42"/>
      <c r="G89" s="42"/>
      <c r="H89" s="42"/>
      <c r="I89" s="42"/>
      <c r="J89" s="42"/>
      <c r="K89" s="42"/>
      <c r="L89" s="42"/>
      <c r="M89" s="42"/>
      <c r="N89" s="42"/>
      <c r="O89" s="42"/>
      <c r="P89" s="42"/>
      <c r="Q89" s="42"/>
      <c r="R89" s="42"/>
      <c r="S89" s="42"/>
      <c r="T89" s="42"/>
      <c r="U89" s="42"/>
    </row>
    <row r="90" spans="1:21" ht="10.8">
      <c r="A90" s="42"/>
      <c r="B90" s="42"/>
      <c r="C90" s="42"/>
      <c r="D90" s="42"/>
      <c r="E90" s="42"/>
      <c r="F90" s="42"/>
      <c r="G90" s="42"/>
      <c r="H90" s="42"/>
      <c r="I90" s="42"/>
      <c r="J90" s="42"/>
      <c r="K90" s="42"/>
      <c r="L90" s="42"/>
      <c r="M90" s="42"/>
      <c r="N90" s="42"/>
      <c r="O90" s="42"/>
      <c r="P90" s="42"/>
      <c r="Q90" s="42"/>
      <c r="R90" s="42"/>
      <c r="S90" s="42"/>
      <c r="T90" s="42"/>
      <c r="U90" s="42"/>
    </row>
    <row r="91" spans="1:21" ht="10.8">
      <c r="A91" s="42"/>
      <c r="B91" s="42"/>
      <c r="C91" s="42"/>
      <c r="D91" s="42"/>
      <c r="E91" s="42"/>
      <c r="F91" s="42"/>
      <c r="G91" s="42"/>
      <c r="H91" s="42"/>
      <c r="I91" s="42"/>
      <c r="J91" s="42"/>
      <c r="K91" s="42"/>
      <c r="L91" s="42"/>
      <c r="M91" s="42"/>
      <c r="N91" s="42"/>
      <c r="O91" s="42"/>
      <c r="P91" s="42"/>
      <c r="Q91" s="42"/>
      <c r="R91" s="42"/>
      <c r="S91" s="42"/>
      <c r="T91" s="42"/>
      <c r="U91" s="42"/>
    </row>
    <row r="92" spans="1:21" ht="10.8">
      <c r="A92" s="42"/>
      <c r="B92" s="42"/>
      <c r="C92" s="42"/>
      <c r="D92" s="42"/>
      <c r="E92" s="42"/>
      <c r="F92" s="42"/>
      <c r="G92" s="42"/>
      <c r="H92" s="42"/>
      <c r="I92" s="42"/>
      <c r="J92" s="42"/>
      <c r="K92" s="42"/>
      <c r="L92" s="42"/>
      <c r="M92" s="42"/>
      <c r="N92" s="42"/>
      <c r="O92" s="42"/>
      <c r="P92" s="42"/>
      <c r="Q92" s="42"/>
      <c r="R92" s="42"/>
      <c r="S92" s="42"/>
      <c r="T92" s="42"/>
      <c r="U92" s="42"/>
    </row>
    <row r="93" spans="1:21" ht="10.8">
      <c r="A93" s="42"/>
      <c r="B93" s="42"/>
      <c r="C93" s="42"/>
      <c r="D93" s="42"/>
      <c r="E93" s="42"/>
      <c r="F93" s="42"/>
      <c r="G93" s="42"/>
      <c r="H93" s="42"/>
      <c r="I93" s="42"/>
      <c r="J93" s="42"/>
      <c r="K93" s="42"/>
      <c r="L93" s="42"/>
      <c r="M93" s="42"/>
      <c r="N93" s="42"/>
      <c r="O93" s="42"/>
      <c r="P93" s="42"/>
      <c r="Q93" s="42"/>
      <c r="R93" s="42"/>
      <c r="S93" s="42"/>
      <c r="T93" s="42"/>
      <c r="U93" s="42"/>
    </row>
    <row r="94" spans="1:21" ht="10.8">
      <c r="A94" s="42"/>
      <c r="B94" s="42"/>
      <c r="C94" s="42"/>
      <c r="D94" s="42"/>
      <c r="E94" s="42"/>
      <c r="F94" s="42"/>
      <c r="G94" s="42"/>
      <c r="H94" s="42"/>
      <c r="I94" s="42"/>
      <c r="J94" s="42"/>
      <c r="K94" s="42"/>
      <c r="L94" s="42"/>
      <c r="M94" s="42"/>
      <c r="N94" s="42"/>
      <c r="O94" s="42"/>
      <c r="P94" s="42"/>
      <c r="Q94" s="42"/>
      <c r="R94" s="42"/>
      <c r="S94" s="42"/>
      <c r="T94" s="42"/>
      <c r="U94" s="42"/>
    </row>
    <row r="95" spans="1:21" ht="10.8">
      <c r="A95" s="42"/>
      <c r="B95" s="42"/>
      <c r="C95" s="42"/>
      <c r="D95" s="42"/>
      <c r="E95" s="42"/>
      <c r="F95" s="42"/>
      <c r="G95" s="42"/>
      <c r="H95" s="42"/>
      <c r="I95" s="42"/>
      <c r="J95" s="42"/>
      <c r="K95" s="42"/>
      <c r="L95" s="42"/>
      <c r="M95" s="42"/>
      <c r="N95" s="42"/>
      <c r="O95" s="42"/>
      <c r="P95" s="42"/>
      <c r="Q95" s="42"/>
      <c r="R95" s="42"/>
      <c r="S95" s="42"/>
      <c r="T95" s="42"/>
      <c r="U95" s="42"/>
    </row>
    <row r="96" spans="1:21" ht="10.8">
      <c r="A96" s="42"/>
      <c r="B96" s="42"/>
      <c r="C96" s="42"/>
      <c r="D96" s="42"/>
      <c r="E96" s="42"/>
      <c r="F96" s="42"/>
      <c r="G96" s="42"/>
      <c r="H96" s="42"/>
      <c r="I96" s="42"/>
      <c r="J96" s="42"/>
      <c r="K96" s="42"/>
      <c r="L96" s="42"/>
      <c r="M96" s="42"/>
      <c r="N96" s="42"/>
      <c r="O96" s="42"/>
      <c r="P96" s="42"/>
      <c r="Q96" s="42"/>
      <c r="R96" s="42"/>
      <c r="S96" s="42"/>
      <c r="T96" s="42"/>
      <c r="U96" s="42"/>
    </row>
    <row r="97" spans="1:21" ht="10.8">
      <c r="A97" s="42"/>
      <c r="B97" s="42"/>
      <c r="C97" s="42"/>
      <c r="D97" s="42"/>
      <c r="E97" s="42"/>
      <c r="F97" s="42"/>
      <c r="G97" s="42"/>
      <c r="H97" s="42"/>
      <c r="I97" s="42"/>
      <c r="J97" s="42"/>
      <c r="K97" s="42"/>
      <c r="L97" s="42"/>
      <c r="M97" s="42"/>
      <c r="N97" s="42"/>
      <c r="O97" s="42"/>
      <c r="P97" s="42"/>
      <c r="Q97" s="42"/>
      <c r="R97" s="42"/>
      <c r="S97" s="42"/>
      <c r="T97" s="42"/>
      <c r="U97" s="42"/>
    </row>
    <row r="98" spans="1:21" ht="10.8">
      <c r="A98" s="42"/>
      <c r="B98" s="42"/>
      <c r="C98" s="42"/>
      <c r="D98" s="42"/>
      <c r="E98" s="42"/>
      <c r="F98" s="42"/>
      <c r="G98" s="42"/>
      <c r="H98" s="42"/>
      <c r="I98" s="42"/>
      <c r="J98" s="42"/>
      <c r="K98" s="42"/>
      <c r="L98" s="42"/>
      <c r="M98" s="42"/>
      <c r="N98" s="42"/>
      <c r="O98" s="42"/>
      <c r="P98" s="42"/>
      <c r="Q98" s="42"/>
      <c r="R98" s="42"/>
      <c r="S98" s="42"/>
      <c r="T98" s="42"/>
      <c r="U98" s="42"/>
    </row>
    <row r="99" spans="1:21" ht="10.8">
      <c r="A99" s="42"/>
      <c r="B99" s="42"/>
      <c r="C99" s="42"/>
      <c r="D99" s="42"/>
      <c r="E99" s="42"/>
      <c r="F99" s="42"/>
      <c r="G99" s="42"/>
      <c r="H99" s="42"/>
      <c r="I99" s="42"/>
      <c r="J99" s="42"/>
      <c r="K99" s="42"/>
      <c r="L99" s="42"/>
      <c r="M99" s="42"/>
      <c r="N99" s="42"/>
      <c r="O99" s="42"/>
      <c r="P99" s="42"/>
      <c r="Q99" s="42"/>
      <c r="R99" s="42"/>
      <c r="S99" s="42"/>
      <c r="T99" s="42"/>
      <c r="U99" s="42"/>
    </row>
    <row r="100" spans="1:21" ht="10.8">
      <c r="A100" s="42"/>
      <c r="B100" s="42"/>
      <c r="C100" s="42"/>
      <c r="D100" s="42"/>
      <c r="E100" s="42"/>
      <c r="F100" s="42"/>
      <c r="G100" s="42"/>
      <c r="H100" s="42"/>
      <c r="I100" s="42"/>
      <c r="J100" s="42"/>
      <c r="K100" s="42"/>
      <c r="L100" s="42"/>
      <c r="M100" s="42"/>
      <c r="N100" s="42"/>
      <c r="O100" s="42"/>
      <c r="P100" s="42"/>
      <c r="Q100" s="42"/>
      <c r="R100" s="42"/>
      <c r="S100" s="42"/>
      <c r="T100" s="42"/>
      <c r="U100" s="42"/>
    </row>
    <row r="101" spans="1:21" ht="10.8">
      <c r="A101" s="42"/>
      <c r="B101" s="42"/>
      <c r="C101" s="42"/>
      <c r="D101" s="42"/>
      <c r="E101" s="42"/>
      <c r="F101" s="42"/>
      <c r="G101" s="42"/>
      <c r="H101" s="42"/>
      <c r="I101" s="42"/>
      <c r="J101" s="42"/>
      <c r="K101" s="42"/>
      <c r="L101" s="42"/>
      <c r="M101" s="42"/>
      <c r="N101" s="42"/>
      <c r="O101" s="42"/>
      <c r="P101" s="42"/>
      <c r="Q101" s="42"/>
      <c r="R101" s="42"/>
      <c r="S101" s="42"/>
      <c r="T101" s="42"/>
      <c r="U101" s="42"/>
    </row>
    <row r="102" spans="1:21" ht="10.8">
      <c r="A102" s="42"/>
      <c r="B102" s="42"/>
      <c r="C102" s="42"/>
      <c r="D102" s="42"/>
      <c r="E102" s="42"/>
      <c r="F102" s="42"/>
      <c r="G102" s="42"/>
      <c r="H102" s="42"/>
      <c r="I102" s="42"/>
      <c r="J102" s="42"/>
      <c r="K102" s="42"/>
      <c r="L102" s="42"/>
      <c r="M102" s="42"/>
      <c r="N102" s="42"/>
      <c r="O102" s="42"/>
      <c r="P102" s="42"/>
      <c r="Q102" s="42"/>
      <c r="R102" s="42"/>
      <c r="S102" s="42"/>
      <c r="T102" s="42"/>
      <c r="U102" s="42"/>
    </row>
    <row r="103" spans="1:21" ht="10.8">
      <c r="A103" s="42"/>
      <c r="B103" s="42"/>
      <c r="C103" s="42"/>
      <c r="D103" s="42"/>
      <c r="E103" s="42"/>
      <c r="F103" s="42"/>
      <c r="G103" s="42"/>
      <c r="H103" s="42"/>
      <c r="I103" s="42"/>
      <c r="J103" s="42"/>
      <c r="K103" s="42"/>
      <c r="L103" s="42"/>
      <c r="M103" s="42"/>
      <c r="N103" s="42"/>
      <c r="O103" s="42"/>
      <c r="P103" s="42"/>
      <c r="Q103" s="42"/>
      <c r="R103" s="42"/>
      <c r="S103" s="42"/>
      <c r="T103" s="42"/>
      <c r="U103" s="42"/>
    </row>
    <row r="104" spans="1:21" ht="10.8">
      <c r="A104" s="42"/>
      <c r="B104" s="42"/>
      <c r="C104" s="42"/>
      <c r="D104" s="42"/>
      <c r="E104" s="42"/>
      <c r="F104" s="42"/>
      <c r="G104" s="42"/>
      <c r="H104" s="42"/>
      <c r="I104" s="42"/>
      <c r="J104" s="42"/>
      <c r="K104" s="42"/>
      <c r="L104" s="42"/>
      <c r="M104" s="42"/>
      <c r="N104" s="42"/>
      <c r="O104" s="42"/>
      <c r="P104" s="42"/>
      <c r="Q104" s="42"/>
      <c r="R104" s="42"/>
      <c r="S104" s="42"/>
      <c r="T104" s="42"/>
      <c r="U104" s="42"/>
    </row>
    <row r="105" spans="1:21" ht="10.8">
      <c r="A105" s="42"/>
      <c r="B105" s="42"/>
      <c r="C105" s="42"/>
      <c r="D105" s="42"/>
      <c r="E105" s="42"/>
      <c r="F105" s="42"/>
      <c r="G105" s="42"/>
      <c r="H105" s="42"/>
      <c r="I105" s="42"/>
      <c r="J105" s="42"/>
      <c r="K105" s="42"/>
      <c r="L105" s="42"/>
      <c r="M105" s="42"/>
      <c r="N105" s="42"/>
      <c r="O105" s="42"/>
      <c r="P105" s="42"/>
      <c r="Q105" s="42"/>
      <c r="R105" s="42"/>
      <c r="S105" s="42"/>
      <c r="T105" s="42"/>
      <c r="U105" s="42"/>
    </row>
    <row r="106" spans="1:21" ht="10.8">
      <c r="A106" s="42"/>
      <c r="B106" s="42"/>
      <c r="C106" s="42"/>
      <c r="D106" s="42"/>
      <c r="E106" s="42"/>
      <c r="F106" s="42"/>
      <c r="G106" s="42"/>
      <c r="H106" s="42"/>
      <c r="I106" s="42"/>
      <c r="J106" s="42"/>
      <c r="K106" s="42"/>
      <c r="L106" s="42"/>
      <c r="M106" s="42"/>
      <c r="N106" s="42"/>
      <c r="O106" s="42"/>
      <c r="P106" s="42"/>
      <c r="Q106" s="42"/>
      <c r="R106" s="42"/>
      <c r="S106" s="42"/>
      <c r="T106" s="42"/>
      <c r="U106" s="42"/>
    </row>
    <row r="107" spans="1:21" ht="10.8">
      <c r="A107" s="42"/>
      <c r="B107" s="42"/>
      <c r="C107" s="42"/>
      <c r="D107" s="42"/>
      <c r="E107" s="42"/>
      <c r="F107" s="42"/>
      <c r="G107" s="42"/>
      <c r="H107" s="42"/>
      <c r="I107" s="42"/>
      <c r="J107" s="42"/>
      <c r="K107" s="42"/>
      <c r="L107" s="42"/>
      <c r="M107" s="42"/>
      <c r="N107" s="42"/>
      <c r="O107" s="42"/>
      <c r="P107" s="42"/>
      <c r="Q107" s="42"/>
      <c r="R107" s="42"/>
      <c r="S107" s="42"/>
      <c r="T107" s="42"/>
      <c r="U107" s="42"/>
    </row>
    <row r="108" spans="1:21" ht="10.8">
      <c r="A108" s="42"/>
      <c r="B108" s="42"/>
      <c r="C108" s="42"/>
      <c r="D108" s="42"/>
      <c r="E108" s="42"/>
      <c r="F108" s="42"/>
      <c r="G108" s="42"/>
      <c r="H108" s="42"/>
      <c r="I108" s="42"/>
      <c r="J108" s="42"/>
      <c r="K108" s="42"/>
      <c r="L108" s="42"/>
      <c r="M108" s="42"/>
      <c r="N108" s="42"/>
      <c r="O108" s="42"/>
      <c r="P108" s="42"/>
      <c r="Q108" s="42"/>
      <c r="R108" s="42"/>
      <c r="S108" s="42"/>
      <c r="T108" s="42"/>
      <c r="U108" s="42"/>
    </row>
    <row r="109" spans="1:21" ht="10.8">
      <c r="A109" s="42"/>
      <c r="B109" s="42"/>
      <c r="C109" s="42"/>
      <c r="D109" s="42"/>
      <c r="E109" s="42"/>
      <c r="F109" s="42"/>
      <c r="G109" s="42"/>
      <c r="H109" s="42"/>
      <c r="I109" s="42"/>
      <c r="J109" s="42"/>
      <c r="K109" s="42"/>
      <c r="L109" s="42"/>
      <c r="M109" s="42"/>
      <c r="N109" s="42"/>
      <c r="O109" s="42"/>
      <c r="P109" s="42"/>
      <c r="Q109" s="42"/>
      <c r="R109" s="42"/>
      <c r="S109" s="42"/>
      <c r="T109" s="42"/>
      <c r="U109" s="42"/>
    </row>
    <row r="110" spans="1:21" ht="10.8">
      <c r="A110" s="42"/>
      <c r="B110" s="42"/>
      <c r="C110" s="42"/>
      <c r="D110" s="42"/>
      <c r="E110" s="42"/>
      <c r="F110" s="42"/>
      <c r="G110" s="42"/>
      <c r="H110" s="42"/>
      <c r="I110" s="42"/>
      <c r="J110" s="42"/>
      <c r="K110" s="42"/>
      <c r="L110" s="42"/>
      <c r="M110" s="42"/>
      <c r="N110" s="42"/>
      <c r="O110" s="42"/>
      <c r="P110" s="42"/>
      <c r="Q110" s="42"/>
      <c r="R110" s="42"/>
      <c r="S110" s="42"/>
      <c r="T110" s="42"/>
      <c r="U110" s="42"/>
    </row>
    <row r="111" spans="1:21" ht="10.8">
      <c r="A111" s="42"/>
      <c r="B111" s="42"/>
      <c r="C111" s="42"/>
      <c r="D111" s="42"/>
      <c r="E111" s="42"/>
      <c r="F111" s="42"/>
      <c r="G111" s="42"/>
      <c r="H111" s="42"/>
      <c r="I111" s="42"/>
      <c r="J111" s="42"/>
      <c r="K111" s="42"/>
      <c r="L111" s="42"/>
      <c r="M111" s="42"/>
      <c r="N111" s="42"/>
      <c r="O111" s="42"/>
      <c r="P111" s="42"/>
      <c r="Q111" s="42"/>
      <c r="R111" s="42"/>
      <c r="S111" s="42"/>
      <c r="T111" s="42"/>
      <c r="U111" s="42"/>
    </row>
    <row r="112" spans="1:21" ht="10.8">
      <c r="A112" s="42"/>
      <c r="B112" s="42"/>
      <c r="C112" s="42"/>
      <c r="D112" s="42"/>
      <c r="E112" s="42"/>
      <c r="F112" s="42"/>
      <c r="G112" s="42"/>
      <c r="H112" s="42"/>
      <c r="I112" s="42"/>
      <c r="J112" s="42"/>
      <c r="K112" s="42"/>
      <c r="L112" s="42"/>
      <c r="M112" s="42"/>
      <c r="N112" s="42"/>
      <c r="O112" s="42"/>
      <c r="P112" s="42"/>
      <c r="Q112" s="42"/>
      <c r="R112" s="42"/>
      <c r="S112" s="42"/>
      <c r="T112" s="42"/>
      <c r="U112" s="42"/>
    </row>
    <row r="113" spans="1:21" ht="10.8">
      <c r="A113" s="42"/>
      <c r="B113" s="42"/>
      <c r="C113" s="42"/>
      <c r="D113" s="42"/>
      <c r="E113" s="42"/>
      <c r="F113" s="42"/>
      <c r="G113" s="42"/>
      <c r="H113" s="42"/>
      <c r="I113" s="42"/>
      <c r="J113" s="42"/>
      <c r="K113" s="42"/>
      <c r="L113" s="42"/>
      <c r="M113" s="42"/>
      <c r="N113" s="42"/>
      <c r="O113" s="42"/>
      <c r="P113" s="42"/>
      <c r="Q113" s="42"/>
      <c r="R113" s="42"/>
      <c r="S113" s="42"/>
      <c r="T113" s="42"/>
      <c r="U113" s="42"/>
    </row>
    <row r="114" spans="1:21" ht="10.8">
      <c r="A114" s="42"/>
      <c r="B114" s="42"/>
      <c r="C114" s="42"/>
      <c r="D114" s="42"/>
      <c r="E114" s="42"/>
      <c r="F114" s="42"/>
      <c r="G114" s="42"/>
      <c r="H114" s="42"/>
      <c r="I114" s="42"/>
      <c r="J114" s="42"/>
      <c r="K114" s="42"/>
      <c r="L114" s="42"/>
      <c r="M114" s="42"/>
      <c r="N114" s="42"/>
      <c r="O114" s="42"/>
      <c r="P114" s="42"/>
      <c r="Q114" s="42"/>
      <c r="R114" s="42"/>
      <c r="S114" s="42"/>
      <c r="T114" s="42"/>
      <c r="U114" s="42"/>
    </row>
    <row r="115" spans="1:21" ht="10.8">
      <c r="A115" s="42"/>
      <c r="B115" s="42"/>
      <c r="C115" s="42"/>
      <c r="D115" s="42"/>
      <c r="E115" s="42"/>
      <c r="F115" s="42"/>
      <c r="G115" s="42"/>
      <c r="H115" s="42"/>
      <c r="I115" s="42"/>
      <c r="J115" s="42"/>
      <c r="K115" s="42"/>
      <c r="L115" s="42"/>
      <c r="M115" s="42"/>
      <c r="N115" s="42"/>
      <c r="O115" s="42"/>
      <c r="P115" s="42"/>
      <c r="Q115" s="42"/>
      <c r="R115" s="42"/>
      <c r="S115" s="42"/>
      <c r="T115" s="42"/>
      <c r="U115" s="42"/>
    </row>
    <row r="116" spans="1:21" ht="10.8">
      <c r="A116" s="42"/>
      <c r="B116" s="42"/>
      <c r="C116" s="42"/>
      <c r="D116" s="42"/>
      <c r="E116" s="42"/>
      <c r="F116" s="42"/>
      <c r="G116" s="42"/>
      <c r="H116" s="42"/>
      <c r="I116" s="42"/>
      <c r="J116" s="42"/>
      <c r="K116" s="42"/>
      <c r="L116" s="42"/>
      <c r="M116" s="42"/>
      <c r="N116" s="42"/>
      <c r="O116" s="42"/>
      <c r="P116" s="42"/>
      <c r="Q116" s="42"/>
      <c r="R116" s="42"/>
      <c r="S116" s="42"/>
      <c r="T116" s="42"/>
      <c r="U116" s="42"/>
    </row>
    <row r="117" spans="1:21" ht="10.8">
      <c r="A117" s="42"/>
      <c r="B117" s="42"/>
      <c r="C117" s="42"/>
      <c r="D117" s="42"/>
      <c r="E117" s="42"/>
      <c r="F117" s="42"/>
      <c r="G117" s="42"/>
      <c r="H117" s="42"/>
      <c r="I117" s="42"/>
      <c r="J117" s="42"/>
      <c r="K117" s="42"/>
      <c r="L117" s="42"/>
      <c r="M117" s="42"/>
      <c r="N117" s="42"/>
      <c r="O117" s="42"/>
      <c r="P117" s="42"/>
      <c r="Q117" s="42"/>
      <c r="R117" s="42"/>
      <c r="S117" s="42"/>
      <c r="T117" s="42"/>
      <c r="U117" s="42"/>
    </row>
    <row r="118" spans="1:21" ht="10.8">
      <c r="K118" s="42"/>
      <c r="L118" s="42"/>
      <c r="M118" s="42"/>
      <c r="N118" s="42"/>
      <c r="O118" s="42"/>
      <c r="P118" s="42"/>
      <c r="Q118" s="42"/>
    </row>
  </sheetData>
  <mergeCells count="2">
    <mergeCell ref="A51:Y51"/>
    <mergeCell ref="A52:X52"/>
  </mergeCells>
  <phoneticPr fontId="0" type="noConversion"/>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1:Y119"/>
  <sheetViews>
    <sheetView zoomScale="90" zoomScaleNormal="90" workbookViewId="0"/>
  </sheetViews>
  <sheetFormatPr defaultColWidth="9.28515625" defaultRowHeight="10.199999999999999"/>
  <cols>
    <col min="1" max="1" width="3" style="29" customWidth="1"/>
    <col min="2" max="2" width="58.140625" style="29" customWidth="1"/>
    <col min="3" max="4" width="8.42578125" style="29" customWidth="1"/>
    <col min="5" max="20" width="7.140625" style="29" customWidth="1"/>
    <col min="21" max="22" width="8" style="29" customWidth="1"/>
    <col min="23" max="25" width="6.7109375" style="29" customWidth="1"/>
    <col min="26" max="16384" width="9.28515625" style="29"/>
  </cols>
  <sheetData>
    <row r="1" spans="1:25" ht="10.8">
      <c r="A1" s="32"/>
      <c r="B1" s="41"/>
      <c r="C1" s="40"/>
      <c r="D1" s="40"/>
      <c r="E1" s="40"/>
      <c r="F1" s="40"/>
      <c r="G1" s="40"/>
      <c r="H1" s="40"/>
      <c r="I1" s="40"/>
      <c r="J1" s="40"/>
      <c r="K1" s="40"/>
      <c r="L1" s="40"/>
      <c r="M1" s="40"/>
      <c r="N1" s="40"/>
      <c r="O1" s="40"/>
      <c r="P1" s="40"/>
      <c r="Q1" s="40"/>
      <c r="R1" s="40"/>
      <c r="S1" s="40"/>
      <c r="T1" s="40"/>
      <c r="U1" s="40"/>
      <c r="V1" s="42"/>
      <c r="W1" s="42"/>
      <c r="X1" s="42"/>
      <c r="Y1" s="42"/>
    </row>
    <row r="2" spans="1:25" ht="10.8">
      <c r="A2" s="43" t="s">
        <v>546</v>
      </c>
      <c r="B2" s="43"/>
      <c r="C2" s="44"/>
      <c r="D2" s="44"/>
      <c r="E2" s="44"/>
      <c r="F2" s="44"/>
      <c r="G2" s="44"/>
      <c r="H2" s="44"/>
      <c r="I2" s="44"/>
      <c r="J2" s="44"/>
      <c r="K2" s="44"/>
      <c r="L2" s="44"/>
      <c r="M2" s="44"/>
      <c r="N2" s="44"/>
      <c r="O2" s="44"/>
      <c r="P2" s="44"/>
      <c r="Q2" s="44"/>
      <c r="R2" s="44"/>
      <c r="S2" s="44"/>
      <c r="T2" s="44"/>
      <c r="U2" s="44"/>
      <c r="V2" s="45"/>
      <c r="W2" s="45"/>
      <c r="X2" s="45"/>
      <c r="Y2" s="45"/>
    </row>
    <row r="3" spans="1:25" s="147" customFormat="1" ht="13.2">
      <c r="A3" s="140" t="s">
        <v>479</v>
      </c>
      <c r="B3" s="145"/>
      <c r="C3" s="145"/>
      <c r="D3" s="145"/>
      <c r="E3" s="145"/>
      <c r="F3" s="145"/>
      <c r="G3" s="145"/>
      <c r="H3" s="145"/>
      <c r="I3" s="145"/>
      <c r="J3" s="145"/>
      <c r="K3" s="145"/>
      <c r="L3" s="145"/>
      <c r="M3" s="145"/>
      <c r="N3" s="145"/>
      <c r="O3" s="145"/>
      <c r="P3" s="145"/>
      <c r="Q3" s="145"/>
      <c r="R3" s="145"/>
      <c r="S3" s="145"/>
      <c r="T3" s="145"/>
      <c r="U3" s="145"/>
      <c r="V3" s="146"/>
      <c r="W3" s="146"/>
      <c r="X3" s="146"/>
      <c r="Y3" s="146"/>
    </row>
    <row r="4" spans="1:25" ht="10.8">
      <c r="A4" s="43" t="s">
        <v>424</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449</v>
      </c>
      <c r="B6" s="43"/>
      <c r="C6" s="44"/>
      <c r="D6" s="44"/>
      <c r="E6" s="44"/>
      <c r="F6" s="44"/>
      <c r="G6" s="44"/>
      <c r="H6" s="44"/>
      <c r="I6" s="44"/>
      <c r="J6" s="44"/>
      <c r="K6" s="44"/>
      <c r="L6" s="44"/>
      <c r="M6" s="44"/>
      <c r="N6" s="44"/>
      <c r="O6" s="44"/>
      <c r="P6" s="44"/>
      <c r="Q6" s="44"/>
      <c r="R6" s="44"/>
      <c r="S6" s="44"/>
      <c r="T6" s="44"/>
      <c r="U6" s="44"/>
      <c r="V6" s="45"/>
      <c r="W6" s="45"/>
      <c r="X6" s="45"/>
      <c r="Y6" s="45"/>
    </row>
    <row r="7" spans="1:25" s="153" customFormat="1" ht="13.8" thickBot="1"/>
    <row r="8" spans="1:25" ht="10.8">
      <c r="A8" s="46"/>
      <c r="B8" s="46"/>
      <c r="C8" s="47" t="s">
        <v>446</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2009 en volgende</v>
      </c>
      <c r="D9" s="44"/>
      <c r="E9" s="50">
        <v>2008</v>
      </c>
      <c r="F9" s="44"/>
      <c r="G9" s="50">
        <f>E9-1</f>
        <v>2007</v>
      </c>
      <c r="H9" s="44"/>
      <c r="I9" s="50">
        <f>G9-1</f>
        <v>2006</v>
      </c>
      <c r="J9" s="44"/>
      <c r="K9" s="50">
        <f>I9-1</f>
        <v>2005</v>
      </c>
      <c r="L9" s="44"/>
      <c r="M9" s="50">
        <f>K9-1</f>
        <v>2004</v>
      </c>
      <c r="N9" s="44"/>
      <c r="O9" s="50">
        <f>M9-1</f>
        <v>2003</v>
      </c>
      <c r="P9" s="44"/>
      <c r="Q9" s="50">
        <f>O9-1</f>
        <v>2002</v>
      </c>
      <c r="R9" s="44"/>
      <c r="S9" s="50">
        <f>Q9-1</f>
        <v>2001</v>
      </c>
      <c r="T9" s="44"/>
      <c r="U9" s="50" t="str">
        <f>S9-1 &amp; " en vroeger"</f>
        <v>2000 en vroeger</v>
      </c>
      <c r="V9" s="45"/>
      <c r="W9" s="50" t="s">
        <v>44</v>
      </c>
      <c r="X9" s="45"/>
      <c r="Y9" s="51"/>
    </row>
    <row r="10" spans="1:25" ht="10.8">
      <c r="A10" s="52"/>
      <c r="B10" s="52"/>
      <c r="C10" s="53" t="s">
        <v>426</v>
      </c>
      <c r="D10" s="54" t="s">
        <v>427</v>
      </c>
      <c r="E10" s="53" t="s">
        <v>426</v>
      </c>
      <c r="F10" s="54" t="s">
        <v>427</v>
      </c>
      <c r="G10" s="53" t="s">
        <v>426</v>
      </c>
      <c r="H10" s="54" t="s">
        <v>427</v>
      </c>
      <c r="I10" s="53" t="s">
        <v>426</v>
      </c>
      <c r="J10" s="54" t="s">
        <v>427</v>
      </c>
      <c r="K10" s="53" t="s">
        <v>426</v>
      </c>
      <c r="L10" s="54" t="s">
        <v>427</v>
      </c>
      <c r="M10" s="53" t="s">
        <v>426</v>
      </c>
      <c r="N10" s="54" t="s">
        <v>427</v>
      </c>
      <c r="O10" s="53" t="s">
        <v>426</v>
      </c>
      <c r="P10" s="54" t="s">
        <v>427</v>
      </c>
      <c r="Q10" s="53" t="s">
        <v>426</v>
      </c>
      <c r="R10" s="54" t="s">
        <v>427</v>
      </c>
      <c r="S10" s="53" t="s">
        <v>426</v>
      </c>
      <c r="T10" s="54" t="s">
        <v>427</v>
      </c>
      <c r="U10" s="53" t="s">
        <v>426</v>
      </c>
      <c r="V10" s="54" t="s">
        <v>427</v>
      </c>
      <c r="W10" s="53" t="s">
        <v>426</v>
      </c>
      <c r="X10" s="54" t="s">
        <v>427</v>
      </c>
      <c r="Y10" s="54" t="s">
        <v>428</v>
      </c>
    </row>
    <row r="11" spans="1:25" ht="10.8">
      <c r="A11" s="42"/>
      <c r="B11" s="42"/>
      <c r="C11" s="55"/>
      <c r="D11" s="56"/>
      <c r="E11" s="55"/>
      <c r="F11" s="56"/>
      <c r="G11" s="55"/>
      <c r="H11" s="56"/>
      <c r="I11" s="55"/>
      <c r="J11" s="56"/>
      <c r="K11" s="55"/>
      <c r="L11" s="56"/>
      <c r="M11" s="55"/>
      <c r="N11" s="56"/>
      <c r="O11" s="55"/>
      <c r="P11" s="56"/>
      <c r="Q11" s="55"/>
      <c r="R11" s="56"/>
      <c r="S11" s="55"/>
      <c r="T11" s="56"/>
      <c r="U11" s="55"/>
      <c r="V11" s="56"/>
      <c r="W11" s="55"/>
      <c r="X11" s="56"/>
      <c r="Y11" s="56"/>
    </row>
    <row r="12" spans="1:25" s="219" customFormat="1" ht="12">
      <c r="A12" s="222" t="s">
        <v>429</v>
      </c>
      <c r="B12" s="223"/>
      <c r="C12" s="224"/>
      <c r="D12" s="225"/>
      <c r="E12" s="224"/>
      <c r="F12" s="225"/>
      <c r="G12" s="224"/>
      <c r="H12" s="225"/>
      <c r="I12" s="224"/>
      <c r="J12" s="225"/>
      <c r="K12" s="224"/>
      <c r="L12" s="225"/>
      <c r="M12" s="224"/>
      <c r="N12" s="225"/>
      <c r="O12" s="224"/>
      <c r="P12" s="225"/>
      <c r="Q12" s="224"/>
      <c r="R12" s="225"/>
      <c r="S12" s="224"/>
      <c r="T12" s="225"/>
      <c r="U12" s="224"/>
      <c r="V12" s="226"/>
      <c r="W12" s="224"/>
      <c r="X12" s="226"/>
      <c r="Y12" s="226"/>
    </row>
    <row r="13" spans="1:25" s="219" customFormat="1" ht="13.2">
      <c r="A13" s="227"/>
      <c r="B13" s="223" t="s">
        <v>3</v>
      </c>
      <c r="C13" s="224"/>
      <c r="D13" s="225"/>
      <c r="E13" s="224"/>
      <c r="F13" s="225"/>
      <c r="G13" s="224"/>
      <c r="H13" s="225"/>
      <c r="I13" s="224"/>
      <c r="J13" s="225"/>
      <c r="K13" s="224"/>
      <c r="L13" s="225"/>
      <c r="M13" s="224"/>
      <c r="N13" s="225"/>
      <c r="O13" s="224"/>
      <c r="P13" s="225"/>
      <c r="Q13" s="224"/>
      <c r="R13" s="225"/>
      <c r="S13" s="224"/>
      <c r="T13" s="225"/>
      <c r="U13" s="224"/>
      <c r="V13" s="226"/>
      <c r="W13" s="224"/>
      <c r="X13" s="226"/>
      <c r="Y13" s="226"/>
    </row>
    <row r="14" spans="1:25" s="219" customFormat="1" ht="10.8">
      <c r="A14" s="225"/>
      <c r="B14" s="225" t="s">
        <v>4</v>
      </c>
      <c r="C14" s="276">
        <v>19</v>
      </c>
      <c r="D14" s="277">
        <v>19</v>
      </c>
      <c r="E14" s="276">
        <v>903</v>
      </c>
      <c r="F14" s="277">
        <v>675</v>
      </c>
      <c r="G14" s="276">
        <v>162</v>
      </c>
      <c r="H14" s="277">
        <v>148</v>
      </c>
      <c r="I14" s="276">
        <v>12</v>
      </c>
      <c r="J14" s="277">
        <v>10</v>
      </c>
      <c r="K14" s="276">
        <v>1</v>
      </c>
      <c r="L14" s="277">
        <v>1</v>
      </c>
      <c r="M14" s="276">
        <v>0</v>
      </c>
      <c r="N14" s="277">
        <v>0</v>
      </c>
      <c r="O14" s="276">
        <v>0</v>
      </c>
      <c r="P14" s="277">
        <v>0</v>
      </c>
      <c r="Q14" s="276">
        <v>0</v>
      </c>
      <c r="R14" s="277">
        <v>0</v>
      </c>
      <c r="S14" s="276">
        <v>0</v>
      </c>
      <c r="T14" s="277">
        <v>0</v>
      </c>
      <c r="U14" s="276">
        <v>0</v>
      </c>
      <c r="V14" s="278">
        <v>0</v>
      </c>
      <c r="W14" s="229">
        <f>C14+E14+G14+I14+K14+M14+O14+Q14+S14+U14</f>
        <v>1097</v>
      </c>
      <c r="X14" s="229">
        <f>D14+F14+H14+J14+L14+N14+P14+R14+T14+V14</f>
        <v>853</v>
      </c>
      <c r="Y14" s="229">
        <f>SUM(W14:X14)</f>
        <v>1950</v>
      </c>
    </row>
    <row r="15" spans="1:25" s="219" customFormat="1" ht="10.8">
      <c r="A15" s="225"/>
      <c r="B15" s="225" t="s">
        <v>5</v>
      </c>
      <c r="C15" s="276">
        <v>0</v>
      </c>
      <c r="D15" s="277">
        <v>0</v>
      </c>
      <c r="E15" s="276">
        <v>323</v>
      </c>
      <c r="F15" s="277">
        <v>173</v>
      </c>
      <c r="G15" s="276">
        <v>209</v>
      </c>
      <c r="H15" s="277">
        <v>102</v>
      </c>
      <c r="I15" s="276">
        <v>4</v>
      </c>
      <c r="J15" s="277">
        <v>6</v>
      </c>
      <c r="K15" s="276">
        <v>1</v>
      </c>
      <c r="L15" s="277">
        <v>3</v>
      </c>
      <c r="M15" s="276">
        <v>0</v>
      </c>
      <c r="N15" s="277">
        <v>0</v>
      </c>
      <c r="O15" s="276">
        <v>0</v>
      </c>
      <c r="P15" s="277">
        <v>0</v>
      </c>
      <c r="Q15" s="276">
        <v>0</v>
      </c>
      <c r="R15" s="277">
        <v>0</v>
      </c>
      <c r="S15" s="276">
        <v>0</v>
      </c>
      <c r="T15" s="277">
        <v>0</v>
      </c>
      <c r="U15" s="276">
        <v>0</v>
      </c>
      <c r="V15" s="278">
        <v>0</v>
      </c>
      <c r="W15" s="229">
        <f>C15+E15+G15+I15+K15+M15+O15+Q15+S15+U15</f>
        <v>537</v>
      </c>
      <c r="X15" s="229">
        <f>D15+F15+H15+J15+L15+N15+P15+R15+T15+V15</f>
        <v>284</v>
      </c>
      <c r="Y15" s="229">
        <f>SUM(W15:X15)</f>
        <v>821</v>
      </c>
    </row>
    <row r="16" spans="1:25" s="219" customFormat="1" ht="10.8">
      <c r="A16" s="225"/>
      <c r="B16" s="225"/>
      <c r="C16" s="276"/>
      <c r="D16" s="277"/>
      <c r="E16" s="276"/>
      <c r="F16" s="277"/>
      <c r="G16" s="276"/>
      <c r="H16" s="277"/>
      <c r="I16" s="276"/>
      <c r="J16" s="277"/>
      <c r="K16" s="276"/>
      <c r="L16" s="277"/>
      <c r="M16" s="276"/>
      <c r="N16" s="277"/>
      <c r="O16" s="276"/>
      <c r="P16" s="277"/>
      <c r="Q16" s="276"/>
      <c r="R16" s="277"/>
      <c r="S16" s="276"/>
      <c r="T16" s="277"/>
      <c r="U16" s="276"/>
      <c r="V16" s="277"/>
      <c r="W16" s="228"/>
      <c r="X16" s="229"/>
      <c r="Y16" s="229"/>
    </row>
    <row r="17" spans="1:25" s="219" customFormat="1" ht="12">
      <c r="A17" s="222" t="s">
        <v>430</v>
      </c>
      <c r="B17" s="225"/>
      <c r="C17" s="276"/>
      <c r="D17" s="277"/>
      <c r="E17" s="276"/>
      <c r="F17" s="277"/>
      <c r="G17" s="276"/>
      <c r="H17" s="277"/>
      <c r="I17" s="276"/>
      <c r="J17" s="277"/>
      <c r="K17" s="276"/>
      <c r="L17" s="277"/>
      <c r="M17" s="276"/>
      <c r="N17" s="277"/>
      <c r="O17" s="276"/>
      <c r="P17" s="277"/>
      <c r="Q17" s="276"/>
      <c r="R17" s="277"/>
      <c r="S17" s="276"/>
      <c r="T17" s="277"/>
      <c r="U17" s="276"/>
      <c r="V17" s="277"/>
      <c r="W17" s="228"/>
      <c r="X17" s="229"/>
      <c r="Y17" s="229"/>
    </row>
    <row r="18" spans="1:25" s="219" customFormat="1" ht="13.2">
      <c r="A18" s="227"/>
      <c r="B18" s="223" t="s">
        <v>6</v>
      </c>
      <c r="C18" s="276"/>
      <c r="D18" s="277"/>
      <c r="E18" s="276"/>
      <c r="F18" s="277"/>
      <c r="G18" s="276"/>
      <c r="H18" s="277"/>
      <c r="I18" s="276"/>
      <c r="J18" s="277"/>
      <c r="K18" s="276"/>
      <c r="L18" s="277"/>
      <c r="M18" s="276"/>
      <c r="N18" s="277"/>
      <c r="O18" s="276"/>
      <c r="P18" s="277"/>
      <c r="Q18" s="276"/>
      <c r="R18" s="277"/>
      <c r="S18" s="276"/>
      <c r="T18" s="277"/>
      <c r="U18" s="276"/>
      <c r="V18" s="277"/>
      <c r="W18" s="228"/>
      <c r="X18" s="229"/>
      <c r="Y18" s="229"/>
    </row>
    <row r="19" spans="1:25" s="219" customFormat="1" ht="10.8">
      <c r="A19" s="225"/>
      <c r="B19" s="225" t="s">
        <v>7</v>
      </c>
      <c r="C19" s="276">
        <v>0</v>
      </c>
      <c r="D19" s="277">
        <v>0</v>
      </c>
      <c r="E19" s="276">
        <v>0</v>
      </c>
      <c r="F19" s="277">
        <v>0</v>
      </c>
      <c r="G19" s="276">
        <v>9</v>
      </c>
      <c r="H19" s="277">
        <v>4</v>
      </c>
      <c r="I19" s="276">
        <v>314</v>
      </c>
      <c r="J19" s="277">
        <v>382</v>
      </c>
      <c r="K19" s="276">
        <v>45</v>
      </c>
      <c r="L19" s="277">
        <v>73</v>
      </c>
      <c r="M19" s="276">
        <v>11</v>
      </c>
      <c r="N19" s="277">
        <v>6</v>
      </c>
      <c r="O19" s="276">
        <v>1</v>
      </c>
      <c r="P19" s="278">
        <v>1</v>
      </c>
      <c r="Q19" s="276">
        <v>0</v>
      </c>
      <c r="R19" s="277">
        <v>0</v>
      </c>
      <c r="S19" s="276">
        <v>0</v>
      </c>
      <c r="T19" s="277">
        <v>0</v>
      </c>
      <c r="U19" s="276">
        <v>0</v>
      </c>
      <c r="V19" s="278">
        <v>0</v>
      </c>
      <c r="W19" s="229">
        <f t="shared" ref="W19:X22" si="0">C19+E19+G19+I19+K19+M19+O19+Q19+S19+U19</f>
        <v>380</v>
      </c>
      <c r="X19" s="229">
        <f t="shared" si="0"/>
        <v>466</v>
      </c>
      <c r="Y19" s="229">
        <f>SUM(W19:X19)</f>
        <v>846</v>
      </c>
    </row>
    <row r="20" spans="1:25" s="219" customFormat="1" ht="10.8">
      <c r="A20" s="225"/>
      <c r="B20" s="225" t="s">
        <v>8</v>
      </c>
      <c r="C20" s="276">
        <v>0</v>
      </c>
      <c r="D20" s="277">
        <v>0</v>
      </c>
      <c r="E20" s="276">
        <v>0</v>
      </c>
      <c r="F20" s="277">
        <v>0</v>
      </c>
      <c r="G20" s="276">
        <v>0</v>
      </c>
      <c r="H20" s="277">
        <v>2</v>
      </c>
      <c r="I20" s="276">
        <v>60</v>
      </c>
      <c r="J20" s="277">
        <v>141</v>
      </c>
      <c r="K20" s="276">
        <v>23</v>
      </c>
      <c r="L20" s="277">
        <v>50</v>
      </c>
      <c r="M20" s="276">
        <v>7</v>
      </c>
      <c r="N20" s="277">
        <v>4</v>
      </c>
      <c r="O20" s="276">
        <v>1</v>
      </c>
      <c r="P20" s="278">
        <v>0</v>
      </c>
      <c r="Q20" s="276">
        <v>0</v>
      </c>
      <c r="R20" s="277">
        <v>0</v>
      </c>
      <c r="S20" s="276">
        <v>0</v>
      </c>
      <c r="T20" s="277">
        <v>0</v>
      </c>
      <c r="U20" s="276">
        <v>0</v>
      </c>
      <c r="V20" s="278">
        <v>0</v>
      </c>
      <c r="W20" s="229">
        <f t="shared" si="0"/>
        <v>91</v>
      </c>
      <c r="X20" s="229">
        <f t="shared" si="0"/>
        <v>197</v>
      </c>
      <c r="Y20" s="229">
        <f>SUM(W20:X20)</f>
        <v>288</v>
      </c>
    </row>
    <row r="21" spans="1:25" s="219" customFormat="1" ht="10.8">
      <c r="A21" s="225"/>
      <c r="B21" s="225" t="s">
        <v>9</v>
      </c>
      <c r="C21" s="276">
        <v>0</v>
      </c>
      <c r="D21" s="277">
        <v>0</v>
      </c>
      <c r="E21" s="276">
        <v>0</v>
      </c>
      <c r="F21" s="277">
        <v>0</v>
      </c>
      <c r="G21" s="276">
        <v>8</v>
      </c>
      <c r="H21" s="277">
        <v>3</v>
      </c>
      <c r="I21" s="276">
        <v>459</v>
      </c>
      <c r="J21" s="277">
        <v>136</v>
      </c>
      <c r="K21" s="276">
        <v>171</v>
      </c>
      <c r="L21" s="277">
        <v>65</v>
      </c>
      <c r="M21" s="276">
        <v>39</v>
      </c>
      <c r="N21" s="277">
        <v>25</v>
      </c>
      <c r="O21" s="276">
        <v>6</v>
      </c>
      <c r="P21" s="278">
        <v>6</v>
      </c>
      <c r="Q21" s="291">
        <v>1</v>
      </c>
      <c r="R21" s="277">
        <v>2</v>
      </c>
      <c r="S21" s="276">
        <v>0</v>
      </c>
      <c r="T21" s="277">
        <v>0</v>
      </c>
      <c r="U21" s="276">
        <v>0</v>
      </c>
      <c r="V21" s="278">
        <v>0</v>
      </c>
      <c r="W21" s="229">
        <f t="shared" si="0"/>
        <v>684</v>
      </c>
      <c r="X21" s="229">
        <f t="shared" si="0"/>
        <v>237</v>
      </c>
      <c r="Y21" s="229">
        <f>SUM(W21:X21)</f>
        <v>921</v>
      </c>
    </row>
    <row r="22" spans="1:25" s="219" customFormat="1" ht="10.8">
      <c r="A22" s="225"/>
      <c r="B22" s="225" t="s">
        <v>10</v>
      </c>
      <c r="C22" s="276">
        <v>0</v>
      </c>
      <c r="D22" s="277">
        <v>0</v>
      </c>
      <c r="E22" s="276">
        <v>0</v>
      </c>
      <c r="F22" s="277">
        <v>0</v>
      </c>
      <c r="G22" s="276">
        <v>0</v>
      </c>
      <c r="H22" s="277">
        <v>0</v>
      </c>
      <c r="I22" s="276">
        <v>246</v>
      </c>
      <c r="J22" s="277">
        <v>122</v>
      </c>
      <c r="K22" s="276">
        <v>265</v>
      </c>
      <c r="L22" s="277">
        <v>123</v>
      </c>
      <c r="M22" s="276">
        <v>63</v>
      </c>
      <c r="N22" s="277">
        <v>38</v>
      </c>
      <c r="O22" s="276">
        <v>9</v>
      </c>
      <c r="P22" s="278">
        <v>2</v>
      </c>
      <c r="Q22" s="291">
        <v>1</v>
      </c>
      <c r="R22" s="291">
        <v>2</v>
      </c>
      <c r="S22" s="276">
        <v>0</v>
      </c>
      <c r="T22" s="277">
        <v>0</v>
      </c>
      <c r="U22" s="276">
        <v>0</v>
      </c>
      <c r="V22" s="278">
        <v>0</v>
      </c>
      <c r="W22" s="229">
        <f t="shared" si="0"/>
        <v>584</v>
      </c>
      <c r="X22" s="229">
        <f t="shared" si="0"/>
        <v>287</v>
      </c>
      <c r="Y22" s="229">
        <f>SUM(W22:X22)</f>
        <v>871</v>
      </c>
    </row>
    <row r="23" spans="1:25" s="219" customFormat="1" ht="10.8">
      <c r="A23" s="223"/>
      <c r="B23" s="225"/>
      <c r="C23" s="276"/>
      <c r="D23" s="277"/>
      <c r="E23" s="276"/>
      <c r="F23" s="277"/>
      <c r="G23" s="276"/>
      <c r="H23" s="277"/>
      <c r="I23" s="276"/>
      <c r="J23" s="277"/>
      <c r="K23" s="276"/>
      <c r="L23" s="277"/>
      <c r="M23" s="276"/>
      <c r="N23" s="277"/>
      <c r="O23" s="276"/>
      <c r="P23" s="277"/>
      <c r="Q23" s="276"/>
      <c r="R23" s="277"/>
      <c r="S23" s="276"/>
      <c r="T23" s="277"/>
      <c r="U23" s="276"/>
      <c r="V23" s="278"/>
      <c r="W23" s="229"/>
      <c r="X23" s="229"/>
      <c r="Y23" s="229"/>
    </row>
    <row r="24" spans="1:25" s="219" customFormat="1" ht="12">
      <c r="A24" s="222" t="s">
        <v>431</v>
      </c>
      <c r="B24" s="225"/>
      <c r="C24" s="276"/>
      <c r="D24" s="277"/>
      <c r="E24" s="276"/>
      <c r="F24" s="277"/>
      <c r="G24" s="276"/>
      <c r="H24" s="277"/>
      <c r="I24" s="276"/>
      <c r="J24" s="277"/>
      <c r="K24" s="276"/>
      <c r="L24" s="277"/>
      <c r="M24" s="276"/>
      <c r="N24" s="277"/>
      <c r="O24" s="276"/>
      <c r="P24" s="277"/>
      <c r="Q24" s="276"/>
      <c r="R24" s="277"/>
      <c r="S24" s="276"/>
      <c r="T24" s="277"/>
      <c r="U24" s="276"/>
      <c r="V24" s="278"/>
      <c r="W24" s="229"/>
      <c r="X24" s="229"/>
      <c r="Y24" s="229"/>
    </row>
    <row r="25" spans="1:25" s="219" customFormat="1" ht="13.2">
      <c r="A25" s="227"/>
      <c r="B25" s="223" t="s">
        <v>164</v>
      </c>
      <c r="C25" s="276"/>
      <c r="D25" s="277"/>
      <c r="E25" s="276"/>
      <c r="F25" s="277"/>
      <c r="G25" s="276"/>
      <c r="H25" s="277"/>
      <c r="I25" s="276"/>
      <c r="J25" s="277"/>
      <c r="K25" s="276"/>
      <c r="L25" s="277"/>
      <c r="M25" s="276"/>
      <c r="N25" s="277"/>
      <c r="O25" s="276"/>
      <c r="P25" s="277"/>
      <c r="Q25" s="276"/>
      <c r="R25" s="277"/>
      <c r="S25" s="276"/>
      <c r="T25" s="277"/>
      <c r="U25" s="276"/>
      <c r="V25" s="278"/>
      <c r="W25" s="229"/>
      <c r="X25" s="229"/>
      <c r="Y25" s="229"/>
    </row>
    <row r="26" spans="1:25" s="219" customFormat="1" ht="10.8">
      <c r="A26" s="225"/>
      <c r="B26" s="225" t="s">
        <v>432</v>
      </c>
      <c r="C26" s="276">
        <v>0</v>
      </c>
      <c r="D26" s="277">
        <v>0</v>
      </c>
      <c r="E26" s="276">
        <v>0</v>
      </c>
      <c r="F26" s="277">
        <v>0</v>
      </c>
      <c r="G26" s="276">
        <v>0</v>
      </c>
      <c r="H26" s="277">
        <v>0</v>
      </c>
      <c r="I26" s="276">
        <v>0</v>
      </c>
      <c r="J26" s="277">
        <v>1</v>
      </c>
      <c r="K26" s="276">
        <v>9</v>
      </c>
      <c r="L26" s="277">
        <v>8</v>
      </c>
      <c r="M26" s="276">
        <v>167</v>
      </c>
      <c r="N26" s="277">
        <v>296</v>
      </c>
      <c r="O26" s="276">
        <v>31</v>
      </c>
      <c r="P26" s="277">
        <v>31</v>
      </c>
      <c r="Q26" s="276">
        <v>6</v>
      </c>
      <c r="R26" s="277">
        <v>8</v>
      </c>
      <c r="S26" s="276">
        <v>1</v>
      </c>
      <c r="T26" s="277">
        <v>3</v>
      </c>
      <c r="U26" s="276">
        <v>0</v>
      </c>
      <c r="V26" s="278">
        <v>0</v>
      </c>
      <c r="W26" s="229">
        <f t="shared" ref="W26:X29" si="1">C26+E26+G26+I26+K26+M26+O26+Q26+S26+U26</f>
        <v>214</v>
      </c>
      <c r="X26" s="229">
        <f t="shared" si="1"/>
        <v>347</v>
      </c>
      <c r="Y26" s="229">
        <f>SUM(W26:X26)</f>
        <v>561</v>
      </c>
    </row>
    <row r="27" spans="1:25" s="219" customFormat="1" ht="10.8">
      <c r="A27" s="225"/>
      <c r="B27" s="225" t="s">
        <v>433</v>
      </c>
      <c r="C27" s="276">
        <v>0</v>
      </c>
      <c r="D27" s="277">
        <v>0</v>
      </c>
      <c r="E27" s="276">
        <v>0</v>
      </c>
      <c r="F27" s="277">
        <v>0</v>
      </c>
      <c r="G27" s="276">
        <v>0</v>
      </c>
      <c r="H27" s="277">
        <v>0</v>
      </c>
      <c r="I27" s="276">
        <v>0</v>
      </c>
      <c r="J27" s="277">
        <v>0</v>
      </c>
      <c r="K27" s="276">
        <v>0</v>
      </c>
      <c r="L27" s="277">
        <v>0</v>
      </c>
      <c r="M27" s="276">
        <v>49</v>
      </c>
      <c r="N27" s="277">
        <v>111</v>
      </c>
      <c r="O27" s="276">
        <v>22</v>
      </c>
      <c r="P27" s="277">
        <v>42</v>
      </c>
      <c r="Q27" s="276">
        <v>4</v>
      </c>
      <c r="R27" s="277">
        <v>7</v>
      </c>
      <c r="S27" s="276">
        <v>1</v>
      </c>
      <c r="T27" s="277">
        <v>0</v>
      </c>
      <c r="U27" s="276">
        <v>0</v>
      </c>
      <c r="V27" s="278">
        <v>0</v>
      </c>
      <c r="W27" s="229">
        <f t="shared" si="1"/>
        <v>76</v>
      </c>
      <c r="X27" s="229">
        <f t="shared" si="1"/>
        <v>160</v>
      </c>
      <c r="Y27" s="229">
        <f>SUM(W27:X27)</f>
        <v>236</v>
      </c>
    </row>
    <row r="28" spans="1:25" s="219" customFormat="1" ht="10.8">
      <c r="A28" s="225"/>
      <c r="B28" s="225" t="s">
        <v>434</v>
      </c>
      <c r="C28" s="276">
        <v>0</v>
      </c>
      <c r="D28" s="277">
        <v>0</v>
      </c>
      <c r="E28" s="276">
        <v>0</v>
      </c>
      <c r="F28" s="277">
        <v>0</v>
      </c>
      <c r="G28" s="276">
        <v>0</v>
      </c>
      <c r="H28" s="277">
        <v>0</v>
      </c>
      <c r="I28" s="276">
        <v>0</v>
      </c>
      <c r="J28" s="277">
        <v>0</v>
      </c>
      <c r="K28" s="276">
        <v>4</v>
      </c>
      <c r="L28" s="277">
        <v>1</v>
      </c>
      <c r="M28" s="276">
        <v>340</v>
      </c>
      <c r="N28" s="277">
        <v>89</v>
      </c>
      <c r="O28" s="276">
        <v>166</v>
      </c>
      <c r="P28" s="277">
        <v>43</v>
      </c>
      <c r="Q28" s="276">
        <v>44</v>
      </c>
      <c r="R28" s="277">
        <v>29</v>
      </c>
      <c r="S28" s="276">
        <v>8</v>
      </c>
      <c r="T28" s="277">
        <v>10</v>
      </c>
      <c r="U28" s="276">
        <v>0</v>
      </c>
      <c r="V28" s="278">
        <v>0</v>
      </c>
      <c r="W28" s="229">
        <f t="shared" si="1"/>
        <v>562</v>
      </c>
      <c r="X28" s="229">
        <f t="shared" si="1"/>
        <v>172</v>
      </c>
      <c r="Y28" s="229">
        <f>SUM(W28:X28)</f>
        <v>734</v>
      </c>
    </row>
    <row r="29" spans="1:25" s="219" customFormat="1" ht="10.8">
      <c r="A29" s="225"/>
      <c r="B29" s="225" t="s">
        <v>435</v>
      </c>
      <c r="C29" s="276">
        <v>0</v>
      </c>
      <c r="D29" s="277">
        <v>0</v>
      </c>
      <c r="E29" s="276">
        <v>0</v>
      </c>
      <c r="F29" s="277">
        <v>0</v>
      </c>
      <c r="G29" s="276">
        <v>0</v>
      </c>
      <c r="H29" s="277">
        <v>0</v>
      </c>
      <c r="I29" s="276">
        <v>0</v>
      </c>
      <c r="J29" s="277">
        <v>0</v>
      </c>
      <c r="K29" s="276">
        <v>2</v>
      </c>
      <c r="L29" s="277">
        <v>0</v>
      </c>
      <c r="M29" s="276">
        <v>176</v>
      </c>
      <c r="N29" s="277">
        <v>81</v>
      </c>
      <c r="O29" s="276">
        <v>172</v>
      </c>
      <c r="P29" s="277">
        <v>88</v>
      </c>
      <c r="Q29" s="276">
        <v>60</v>
      </c>
      <c r="R29" s="277">
        <v>28</v>
      </c>
      <c r="S29" s="276">
        <v>16</v>
      </c>
      <c r="T29" s="277">
        <v>14</v>
      </c>
      <c r="U29" s="276">
        <v>4</v>
      </c>
      <c r="V29" s="278">
        <v>2</v>
      </c>
      <c r="W29" s="229">
        <f t="shared" si="1"/>
        <v>430</v>
      </c>
      <c r="X29" s="229">
        <f t="shared" si="1"/>
        <v>213</v>
      </c>
      <c r="Y29" s="229">
        <f>SUM(W29:X29)</f>
        <v>643</v>
      </c>
    </row>
    <row r="30" spans="1:25" s="219" customFormat="1" ht="10.8">
      <c r="A30" s="225"/>
      <c r="B30" s="225"/>
      <c r="C30" s="276"/>
      <c r="D30" s="277"/>
      <c r="E30" s="276"/>
      <c r="F30" s="277"/>
      <c r="G30" s="276"/>
      <c r="H30" s="277"/>
      <c r="I30" s="276"/>
      <c r="J30" s="277"/>
      <c r="K30" s="276"/>
      <c r="L30" s="277"/>
      <c r="M30" s="276"/>
      <c r="N30" s="277"/>
      <c r="O30" s="276"/>
      <c r="P30" s="277"/>
      <c r="Q30" s="276"/>
      <c r="R30" s="277"/>
      <c r="S30" s="276"/>
      <c r="T30" s="277"/>
      <c r="U30" s="276"/>
      <c r="V30" s="278"/>
      <c r="W30" s="229"/>
      <c r="X30" s="229"/>
      <c r="Y30" s="229"/>
    </row>
    <row r="31" spans="1:25" s="219" customFormat="1" ht="13.2">
      <c r="A31" s="227"/>
      <c r="B31" s="223" t="s">
        <v>354</v>
      </c>
      <c r="C31" s="276"/>
      <c r="D31" s="277"/>
      <c r="E31" s="276"/>
      <c r="F31" s="277"/>
      <c r="G31" s="276"/>
      <c r="H31" s="277"/>
      <c r="I31" s="276"/>
      <c r="J31" s="277"/>
      <c r="K31" s="276"/>
      <c r="L31" s="277"/>
      <c r="M31" s="276"/>
      <c r="N31" s="277"/>
      <c r="O31" s="276"/>
      <c r="P31" s="277"/>
      <c r="Q31" s="276"/>
      <c r="R31" s="277"/>
      <c r="S31" s="276"/>
      <c r="T31" s="277"/>
      <c r="U31" s="276"/>
      <c r="V31" s="278"/>
      <c r="W31" s="229"/>
      <c r="X31" s="229"/>
      <c r="Y31" s="229"/>
    </row>
    <row r="32" spans="1:25" s="219" customFormat="1" ht="10.8">
      <c r="A32" s="225"/>
      <c r="B32" s="40" t="s">
        <v>547</v>
      </c>
      <c r="C32" s="276">
        <v>0</v>
      </c>
      <c r="D32" s="277">
        <v>0</v>
      </c>
      <c r="E32" s="276">
        <v>0</v>
      </c>
      <c r="F32" s="277">
        <v>0</v>
      </c>
      <c r="G32" s="276">
        <v>0</v>
      </c>
      <c r="H32" s="277">
        <v>0</v>
      </c>
      <c r="I32" s="276">
        <v>0</v>
      </c>
      <c r="J32" s="277">
        <v>0</v>
      </c>
      <c r="K32" s="276">
        <v>0</v>
      </c>
      <c r="L32" s="277">
        <v>0</v>
      </c>
      <c r="M32" s="276">
        <v>0</v>
      </c>
      <c r="N32" s="277">
        <v>0</v>
      </c>
      <c r="O32" s="276">
        <v>0</v>
      </c>
      <c r="P32" s="277">
        <v>0</v>
      </c>
      <c r="Q32" s="276">
        <v>1</v>
      </c>
      <c r="R32" s="277">
        <v>3</v>
      </c>
      <c r="S32" s="276">
        <v>1</v>
      </c>
      <c r="T32" s="277">
        <v>1</v>
      </c>
      <c r="U32" s="276">
        <v>0</v>
      </c>
      <c r="V32" s="278">
        <v>1</v>
      </c>
      <c r="W32" s="229">
        <f t="shared" ref="W32:X34" si="2">C32+E32+G32+I32+K32+M32+O32+Q32+S32+U32</f>
        <v>2</v>
      </c>
      <c r="X32" s="229">
        <f t="shared" si="2"/>
        <v>5</v>
      </c>
      <c r="Y32" s="229">
        <f>SUM(W32:X32)</f>
        <v>7</v>
      </c>
    </row>
    <row r="33" spans="1:25" s="219" customFormat="1" ht="10.8">
      <c r="A33" s="225"/>
      <c r="B33" s="40" t="s">
        <v>548</v>
      </c>
      <c r="C33" s="276">
        <v>0</v>
      </c>
      <c r="D33" s="277">
        <v>0</v>
      </c>
      <c r="E33" s="276">
        <v>0</v>
      </c>
      <c r="F33" s="277">
        <v>0</v>
      </c>
      <c r="G33" s="276">
        <v>0</v>
      </c>
      <c r="H33" s="277">
        <v>0</v>
      </c>
      <c r="I33" s="276">
        <v>0</v>
      </c>
      <c r="J33" s="277">
        <v>0</v>
      </c>
      <c r="K33" s="276">
        <v>0</v>
      </c>
      <c r="L33" s="277">
        <v>0</v>
      </c>
      <c r="M33" s="276">
        <v>1</v>
      </c>
      <c r="N33" s="277">
        <v>1</v>
      </c>
      <c r="O33" s="276">
        <v>150</v>
      </c>
      <c r="P33" s="277">
        <v>59</v>
      </c>
      <c r="Q33" s="276">
        <v>151</v>
      </c>
      <c r="R33" s="277">
        <v>69</v>
      </c>
      <c r="S33" s="276">
        <v>29</v>
      </c>
      <c r="T33" s="277">
        <v>35</v>
      </c>
      <c r="U33" s="276">
        <v>19</v>
      </c>
      <c r="V33" s="278">
        <v>6</v>
      </c>
      <c r="W33" s="229">
        <f t="shared" si="2"/>
        <v>350</v>
      </c>
      <c r="X33" s="229">
        <f t="shared" si="2"/>
        <v>170</v>
      </c>
      <c r="Y33" s="229">
        <f>SUM(W33:X33)</f>
        <v>520</v>
      </c>
    </row>
    <row r="34" spans="1:25" s="219" customFormat="1" ht="10.8">
      <c r="A34" s="225"/>
      <c r="B34" s="225" t="s">
        <v>437</v>
      </c>
      <c r="C34" s="276">
        <v>0</v>
      </c>
      <c r="D34" s="277">
        <v>0</v>
      </c>
      <c r="E34" s="276">
        <v>0</v>
      </c>
      <c r="F34" s="277">
        <v>0</v>
      </c>
      <c r="G34" s="276">
        <v>0</v>
      </c>
      <c r="H34" s="277">
        <v>0</v>
      </c>
      <c r="I34" s="276">
        <v>0</v>
      </c>
      <c r="J34" s="277">
        <v>0</v>
      </c>
      <c r="K34" s="276">
        <v>0</v>
      </c>
      <c r="L34" s="277">
        <v>0</v>
      </c>
      <c r="M34" s="276">
        <v>0</v>
      </c>
      <c r="N34" s="277">
        <v>0</v>
      </c>
      <c r="O34" s="276">
        <v>1</v>
      </c>
      <c r="P34" s="277">
        <v>4</v>
      </c>
      <c r="Q34" s="276">
        <v>2</v>
      </c>
      <c r="R34" s="277">
        <v>3</v>
      </c>
      <c r="S34" s="276">
        <v>1</v>
      </c>
      <c r="T34" s="277">
        <v>0</v>
      </c>
      <c r="U34" s="276">
        <v>0</v>
      </c>
      <c r="V34" s="278">
        <v>0</v>
      </c>
      <c r="W34" s="229">
        <f t="shared" si="2"/>
        <v>4</v>
      </c>
      <c r="X34" s="229">
        <f t="shared" si="2"/>
        <v>7</v>
      </c>
      <c r="Y34" s="229">
        <f>SUM(W34:X34)</f>
        <v>11</v>
      </c>
    </row>
    <row r="35" spans="1:25" s="219" customFormat="1" ht="10.8">
      <c r="A35" s="225"/>
      <c r="B35" s="225"/>
      <c r="C35" s="276"/>
      <c r="D35" s="277"/>
      <c r="E35" s="276"/>
      <c r="F35" s="277"/>
      <c r="G35" s="276"/>
      <c r="H35" s="277"/>
      <c r="I35" s="276"/>
      <c r="J35" s="277"/>
      <c r="K35" s="276"/>
      <c r="L35" s="277"/>
      <c r="M35" s="276"/>
      <c r="N35" s="277"/>
      <c r="O35" s="276"/>
      <c r="P35" s="277"/>
      <c r="Q35" s="276"/>
      <c r="R35" s="277"/>
      <c r="S35" s="276"/>
      <c r="T35" s="277"/>
      <c r="U35" s="276"/>
      <c r="V35" s="278"/>
      <c r="W35" s="229"/>
      <c r="X35" s="229"/>
      <c r="Y35" s="229"/>
    </row>
    <row r="36" spans="1:25" s="219" customFormat="1" ht="10.8">
      <c r="A36" s="225"/>
      <c r="B36" s="223" t="s">
        <v>413</v>
      </c>
      <c r="C36" s="276"/>
      <c r="D36" s="277"/>
      <c r="E36" s="276"/>
      <c r="F36" s="277"/>
      <c r="G36" s="276"/>
      <c r="H36" s="277"/>
      <c r="I36" s="276"/>
      <c r="J36" s="277"/>
      <c r="K36" s="276"/>
      <c r="L36" s="277"/>
      <c r="M36" s="276"/>
      <c r="N36" s="277"/>
      <c r="O36" s="276"/>
      <c r="P36" s="277"/>
      <c r="Q36" s="276"/>
      <c r="R36" s="277"/>
      <c r="S36" s="276"/>
      <c r="T36" s="277"/>
      <c r="U36" s="276"/>
      <c r="V36" s="278"/>
      <c r="W36" s="229"/>
      <c r="X36" s="229"/>
      <c r="Y36" s="229"/>
    </row>
    <row r="37" spans="1:25" s="219" customFormat="1" ht="10.8">
      <c r="A37" s="225"/>
      <c r="B37" s="225" t="s">
        <v>438</v>
      </c>
      <c r="C37" s="276">
        <v>0</v>
      </c>
      <c r="D37" s="277">
        <v>0</v>
      </c>
      <c r="E37" s="276">
        <v>0</v>
      </c>
      <c r="F37" s="277">
        <v>0</v>
      </c>
      <c r="G37" s="276">
        <v>0</v>
      </c>
      <c r="H37" s="277">
        <v>0</v>
      </c>
      <c r="I37" s="276">
        <v>0</v>
      </c>
      <c r="J37" s="277">
        <v>0</v>
      </c>
      <c r="K37" s="276">
        <v>0</v>
      </c>
      <c r="L37" s="277">
        <v>0</v>
      </c>
      <c r="M37" s="276">
        <v>0</v>
      </c>
      <c r="N37" s="277">
        <v>0</v>
      </c>
      <c r="O37" s="276">
        <v>0</v>
      </c>
      <c r="P37" s="277">
        <v>0</v>
      </c>
      <c r="Q37" s="276">
        <v>0</v>
      </c>
      <c r="R37" s="277">
        <v>0</v>
      </c>
      <c r="S37" s="276">
        <v>0</v>
      </c>
      <c r="T37" s="277">
        <v>0</v>
      </c>
      <c r="U37" s="276">
        <v>0</v>
      </c>
      <c r="V37" s="278">
        <v>0</v>
      </c>
      <c r="W37" s="229">
        <f>C37+E37+G37+I37+K37+M37+O37+Q37+S37+U37</f>
        <v>0</v>
      </c>
      <c r="X37" s="229">
        <f>D37+F37+H37+J37+L37+N37+P37+R37+T37+V37</f>
        <v>0</v>
      </c>
      <c r="Y37" s="229">
        <f>SUM(W37:X37)</f>
        <v>0</v>
      </c>
    </row>
    <row r="38" spans="1:25" s="219" customFormat="1" ht="10.8">
      <c r="A38" s="225"/>
      <c r="B38" s="225" t="s">
        <v>439</v>
      </c>
      <c r="C38" s="276">
        <v>0</v>
      </c>
      <c r="D38" s="277">
        <v>0</v>
      </c>
      <c r="E38" s="276">
        <v>0</v>
      </c>
      <c r="F38" s="277">
        <v>0</v>
      </c>
      <c r="G38" s="276">
        <v>0</v>
      </c>
      <c r="H38" s="277">
        <v>0</v>
      </c>
      <c r="I38" s="276">
        <v>0</v>
      </c>
      <c r="J38" s="277">
        <v>0</v>
      </c>
      <c r="K38" s="276">
        <v>0</v>
      </c>
      <c r="L38" s="277">
        <v>0</v>
      </c>
      <c r="M38" s="276">
        <v>0</v>
      </c>
      <c r="N38" s="277">
        <v>0</v>
      </c>
      <c r="O38" s="276">
        <v>15</v>
      </c>
      <c r="P38" s="277">
        <v>1</v>
      </c>
      <c r="Q38" s="276">
        <v>11</v>
      </c>
      <c r="R38" s="277">
        <v>5</v>
      </c>
      <c r="S38" s="276">
        <v>11</v>
      </c>
      <c r="T38" s="277">
        <v>2</v>
      </c>
      <c r="U38" s="276">
        <v>10</v>
      </c>
      <c r="V38" s="278">
        <v>3</v>
      </c>
      <c r="W38" s="229">
        <f>C38+E38+G38+I38+K38+M38+O38+Q38+S38+U38</f>
        <v>47</v>
      </c>
      <c r="X38" s="229">
        <f>D38+F38+H38+J38+L38+N38+P38+R38+T38+V38</f>
        <v>11</v>
      </c>
      <c r="Y38" s="229">
        <f>SUM(W38:X38)</f>
        <v>58</v>
      </c>
    </row>
    <row r="39" spans="1:25" s="219" customFormat="1" ht="10.8">
      <c r="A39" s="225"/>
      <c r="B39" s="225"/>
      <c r="C39" s="279"/>
      <c r="D39" s="280"/>
      <c r="E39" s="279"/>
      <c r="F39" s="280"/>
      <c r="G39" s="279"/>
      <c r="H39" s="280"/>
      <c r="I39" s="279"/>
      <c r="J39" s="280"/>
      <c r="K39" s="279"/>
      <c r="L39" s="280"/>
      <c r="M39" s="279"/>
      <c r="N39" s="280"/>
      <c r="O39" s="279"/>
      <c r="P39" s="280"/>
      <c r="Q39" s="279"/>
      <c r="R39" s="280"/>
      <c r="S39" s="279"/>
      <c r="T39" s="280"/>
      <c r="U39" s="279"/>
      <c r="V39" s="281"/>
      <c r="W39" s="225"/>
      <c r="X39" s="225"/>
      <c r="Y39" s="225"/>
    </row>
    <row r="40" spans="1:25" s="219" customFormat="1" ht="12">
      <c r="A40" s="222" t="s">
        <v>440</v>
      </c>
      <c r="B40" s="225"/>
      <c r="C40" s="276"/>
      <c r="D40" s="277"/>
      <c r="E40" s="276"/>
      <c r="F40" s="277"/>
      <c r="G40" s="276"/>
      <c r="H40" s="277"/>
      <c r="I40" s="276"/>
      <c r="J40" s="277"/>
      <c r="K40" s="276"/>
      <c r="L40" s="277"/>
      <c r="M40" s="276"/>
      <c r="N40" s="277"/>
      <c r="O40" s="276"/>
      <c r="P40" s="277"/>
      <c r="Q40" s="276"/>
      <c r="R40" s="277"/>
      <c r="S40" s="276"/>
      <c r="T40" s="277"/>
      <c r="U40" s="276"/>
      <c r="V40" s="278"/>
      <c r="W40" s="229"/>
      <c r="X40" s="229"/>
      <c r="Y40" s="229"/>
    </row>
    <row r="41" spans="1:25" s="219" customFormat="1" ht="12">
      <c r="A41" s="222"/>
      <c r="B41" s="225" t="s">
        <v>441</v>
      </c>
      <c r="C41" s="276">
        <v>0</v>
      </c>
      <c r="D41" s="277">
        <v>0</v>
      </c>
      <c r="E41" s="276">
        <v>0</v>
      </c>
      <c r="F41" s="277">
        <v>0</v>
      </c>
      <c r="G41" s="276">
        <v>0</v>
      </c>
      <c r="H41" s="277">
        <v>0</v>
      </c>
      <c r="I41" s="276">
        <v>6</v>
      </c>
      <c r="J41" s="277">
        <v>0</v>
      </c>
      <c r="K41" s="276">
        <v>19</v>
      </c>
      <c r="L41" s="277">
        <v>0</v>
      </c>
      <c r="M41" s="276">
        <v>6</v>
      </c>
      <c r="N41" s="277">
        <v>0</v>
      </c>
      <c r="O41" s="276">
        <v>0</v>
      </c>
      <c r="P41" s="277">
        <v>0</v>
      </c>
      <c r="Q41" s="276">
        <v>0</v>
      </c>
      <c r="R41" s="277">
        <v>0</v>
      </c>
      <c r="S41" s="276">
        <v>0</v>
      </c>
      <c r="T41" s="277">
        <v>0</v>
      </c>
      <c r="U41" s="276">
        <v>0</v>
      </c>
      <c r="V41" s="278">
        <v>0</v>
      </c>
      <c r="W41" s="229">
        <f t="shared" ref="W41:X44" si="3">C41+E41+G41+I41+K41+M41+O41+Q41+S41+U41</f>
        <v>31</v>
      </c>
      <c r="X41" s="229">
        <f t="shared" si="3"/>
        <v>0</v>
      </c>
      <c r="Y41" s="229">
        <f>SUM(W41:X41)</f>
        <v>31</v>
      </c>
    </row>
    <row r="42" spans="1:25" s="219" customFormat="1" ht="10.8">
      <c r="A42" s="225"/>
      <c r="B42" s="225" t="s">
        <v>435</v>
      </c>
      <c r="C42" s="276">
        <v>0</v>
      </c>
      <c r="D42" s="277">
        <v>0</v>
      </c>
      <c r="E42" s="276">
        <v>0</v>
      </c>
      <c r="F42" s="277">
        <v>0</v>
      </c>
      <c r="G42" s="276">
        <v>0</v>
      </c>
      <c r="H42" s="277">
        <v>0</v>
      </c>
      <c r="I42" s="276">
        <v>0</v>
      </c>
      <c r="J42" s="277">
        <v>0</v>
      </c>
      <c r="K42" s="276">
        <v>0</v>
      </c>
      <c r="L42" s="277">
        <v>0</v>
      </c>
      <c r="M42" s="276">
        <v>5</v>
      </c>
      <c r="N42" s="277">
        <v>0</v>
      </c>
      <c r="O42" s="276">
        <v>3</v>
      </c>
      <c r="P42" s="277">
        <v>0</v>
      </c>
      <c r="Q42" s="276">
        <v>2</v>
      </c>
      <c r="R42" s="277">
        <v>0</v>
      </c>
      <c r="S42" s="276">
        <v>0</v>
      </c>
      <c r="T42" s="277">
        <v>0</v>
      </c>
      <c r="U42" s="276">
        <v>0</v>
      </c>
      <c r="V42" s="278">
        <v>0</v>
      </c>
      <c r="W42" s="229">
        <f t="shared" si="3"/>
        <v>10</v>
      </c>
      <c r="X42" s="229">
        <f t="shared" si="3"/>
        <v>0</v>
      </c>
      <c r="Y42" s="229">
        <f>SUM(W42:X42)</f>
        <v>10</v>
      </c>
    </row>
    <row r="43" spans="1:25" s="219" customFormat="1" ht="10.8">
      <c r="A43" s="225"/>
      <c r="B43" s="225" t="s">
        <v>442</v>
      </c>
      <c r="C43" s="276">
        <v>0</v>
      </c>
      <c r="D43" s="277">
        <v>0</v>
      </c>
      <c r="E43" s="276">
        <v>0</v>
      </c>
      <c r="F43" s="277">
        <v>0</v>
      </c>
      <c r="G43" s="276">
        <v>0</v>
      </c>
      <c r="H43" s="277">
        <v>0</v>
      </c>
      <c r="I43" s="276">
        <v>0</v>
      </c>
      <c r="J43" s="277">
        <v>0</v>
      </c>
      <c r="K43" s="276">
        <v>0</v>
      </c>
      <c r="L43" s="277">
        <v>0</v>
      </c>
      <c r="M43" s="276">
        <v>0</v>
      </c>
      <c r="N43" s="277">
        <v>0</v>
      </c>
      <c r="O43" s="276">
        <v>0</v>
      </c>
      <c r="P43" s="277">
        <v>0</v>
      </c>
      <c r="Q43" s="276">
        <v>0</v>
      </c>
      <c r="R43" s="277">
        <v>0</v>
      </c>
      <c r="S43" s="276">
        <v>0</v>
      </c>
      <c r="T43" s="277">
        <v>0</v>
      </c>
      <c r="U43" s="276">
        <v>0</v>
      </c>
      <c r="V43" s="278">
        <v>0</v>
      </c>
      <c r="W43" s="229">
        <f t="shared" si="3"/>
        <v>0</v>
      </c>
      <c r="X43" s="229">
        <f t="shared" si="3"/>
        <v>0</v>
      </c>
      <c r="Y43" s="229">
        <f>SUM(W43:X43)</f>
        <v>0</v>
      </c>
    </row>
    <row r="44" spans="1:25" s="219" customFormat="1" ht="10.8">
      <c r="A44" s="225"/>
      <c r="B44" s="225" t="s">
        <v>443</v>
      </c>
      <c r="C44" s="276">
        <v>0</v>
      </c>
      <c r="D44" s="277">
        <v>0</v>
      </c>
      <c r="E44" s="276">
        <v>0</v>
      </c>
      <c r="F44" s="277">
        <v>0</v>
      </c>
      <c r="G44" s="276">
        <v>0</v>
      </c>
      <c r="H44" s="277">
        <v>0</v>
      </c>
      <c r="I44" s="276">
        <v>0</v>
      </c>
      <c r="J44" s="277">
        <v>0</v>
      </c>
      <c r="K44" s="276">
        <v>0</v>
      </c>
      <c r="L44" s="277">
        <v>0</v>
      </c>
      <c r="M44" s="276">
        <v>0</v>
      </c>
      <c r="N44" s="277">
        <v>0</v>
      </c>
      <c r="O44" s="276">
        <v>9</v>
      </c>
      <c r="P44" s="277">
        <v>0</v>
      </c>
      <c r="Q44" s="276">
        <v>7</v>
      </c>
      <c r="R44" s="277">
        <v>0</v>
      </c>
      <c r="S44" s="276">
        <v>5</v>
      </c>
      <c r="T44" s="277">
        <v>0</v>
      </c>
      <c r="U44" s="276">
        <v>0</v>
      </c>
      <c r="V44" s="278">
        <v>0</v>
      </c>
      <c r="W44" s="229">
        <f t="shared" si="3"/>
        <v>21</v>
      </c>
      <c r="X44" s="229">
        <f t="shared" si="3"/>
        <v>0</v>
      </c>
      <c r="Y44" s="229">
        <f>SUM(W44:X44)</f>
        <v>21</v>
      </c>
    </row>
    <row r="45" spans="1:25" s="219" customFormat="1" ht="10.8">
      <c r="A45" s="225"/>
      <c r="B45" s="226"/>
      <c r="C45" s="276"/>
      <c r="D45" s="277"/>
      <c r="E45" s="276"/>
      <c r="F45" s="277"/>
      <c r="G45" s="276"/>
      <c r="H45" s="277"/>
      <c r="I45" s="276"/>
      <c r="J45" s="277"/>
      <c r="K45" s="276"/>
      <c r="L45" s="277"/>
      <c r="M45" s="276"/>
      <c r="N45" s="277"/>
      <c r="O45" s="276"/>
      <c r="P45" s="277"/>
      <c r="Q45" s="276"/>
      <c r="R45" s="277"/>
      <c r="S45" s="276"/>
      <c r="T45" s="277"/>
      <c r="U45" s="276"/>
      <c r="V45" s="278"/>
      <c r="W45" s="229"/>
      <c r="X45" s="229"/>
      <c r="Y45" s="229"/>
    </row>
    <row r="46" spans="1:25" s="219" customFormat="1" ht="12">
      <c r="A46" s="25" t="s">
        <v>549</v>
      </c>
      <c r="B46" s="314"/>
      <c r="C46" s="276"/>
      <c r="D46" s="277"/>
      <c r="E46" s="276"/>
      <c r="F46" s="277"/>
      <c r="G46" s="276"/>
      <c r="H46" s="277"/>
      <c r="I46" s="276"/>
      <c r="J46" s="277"/>
      <c r="K46" s="276"/>
      <c r="L46" s="277"/>
      <c r="M46" s="276"/>
      <c r="N46" s="277"/>
      <c r="O46" s="276"/>
      <c r="P46" s="277"/>
      <c r="Q46" s="276"/>
      <c r="R46" s="277"/>
      <c r="S46" s="276"/>
      <c r="T46" s="277"/>
      <c r="U46" s="276"/>
      <c r="V46" s="278"/>
      <c r="W46" s="229"/>
      <c r="X46" s="229"/>
      <c r="Y46" s="229"/>
    </row>
    <row r="47" spans="1:25" s="219" customFormat="1" ht="11.4">
      <c r="A47" s="233"/>
      <c r="B47" s="226" t="s">
        <v>24</v>
      </c>
      <c r="C47" s="276">
        <v>0</v>
      </c>
      <c r="D47" s="277">
        <v>0</v>
      </c>
      <c r="E47" s="276">
        <v>0</v>
      </c>
      <c r="F47" s="277">
        <v>0</v>
      </c>
      <c r="G47" s="276">
        <v>0</v>
      </c>
      <c r="H47" s="277">
        <v>0</v>
      </c>
      <c r="I47" s="276">
        <v>0</v>
      </c>
      <c r="J47" s="277">
        <v>0</v>
      </c>
      <c r="K47" s="276">
        <v>0</v>
      </c>
      <c r="L47" s="277">
        <v>0</v>
      </c>
      <c r="M47" s="276">
        <v>0</v>
      </c>
      <c r="N47" s="277">
        <v>0</v>
      </c>
      <c r="O47" s="276">
        <v>3</v>
      </c>
      <c r="P47" s="277">
        <v>0</v>
      </c>
      <c r="Q47" s="276">
        <v>2</v>
      </c>
      <c r="R47" s="277">
        <v>2</v>
      </c>
      <c r="S47" s="276">
        <v>0</v>
      </c>
      <c r="T47" s="277">
        <v>0</v>
      </c>
      <c r="U47" s="276">
        <v>0</v>
      </c>
      <c r="V47" s="278">
        <v>0</v>
      </c>
      <c r="W47" s="229">
        <f t="shared" ref="W47:X48" si="4">C47+E47+G47+I47+K47+M47+O47+Q47+S47+U47</f>
        <v>5</v>
      </c>
      <c r="X47" s="229">
        <f t="shared" si="4"/>
        <v>2</v>
      </c>
      <c r="Y47" s="229">
        <f>SUM(W47:X47)</f>
        <v>7</v>
      </c>
    </row>
    <row r="48" spans="1:25" s="219" customFormat="1" ht="11.4">
      <c r="A48" s="233"/>
      <c r="B48" s="226" t="s">
        <v>25</v>
      </c>
      <c r="C48" s="276">
        <v>0</v>
      </c>
      <c r="D48" s="277">
        <v>0</v>
      </c>
      <c r="E48" s="276">
        <v>0</v>
      </c>
      <c r="F48" s="277">
        <v>0</v>
      </c>
      <c r="G48" s="276">
        <v>0</v>
      </c>
      <c r="H48" s="277">
        <v>0</v>
      </c>
      <c r="I48" s="276">
        <v>0</v>
      </c>
      <c r="J48" s="277">
        <v>0</v>
      </c>
      <c r="K48" s="276">
        <v>0</v>
      </c>
      <c r="L48" s="277">
        <v>0</v>
      </c>
      <c r="M48" s="276">
        <v>0</v>
      </c>
      <c r="N48" s="277">
        <v>0</v>
      </c>
      <c r="O48" s="276">
        <v>0</v>
      </c>
      <c r="P48" s="277">
        <v>0</v>
      </c>
      <c r="Q48" s="276">
        <v>0</v>
      </c>
      <c r="R48" s="277">
        <v>0</v>
      </c>
      <c r="S48" s="276">
        <v>0</v>
      </c>
      <c r="T48" s="277">
        <v>0</v>
      </c>
      <c r="U48" s="276">
        <v>0</v>
      </c>
      <c r="V48" s="278">
        <v>0</v>
      </c>
      <c r="W48" s="229">
        <f t="shared" si="4"/>
        <v>0</v>
      </c>
      <c r="X48" s="229">
        <f t="shared" si="4"/>
        <v>0</v>
      </c>
      <c r="Y48" s="229">
        <f>SUM(W48:X48)</f>
        <v>0</v>
      </c>
    </row>
    <row r="49" spans="1:25" s="219" customFormat="1" ht="10.8">
      <c r="A49" s="226"/>
      <c r="B49" s="226"/>
      <c r="C49" s="292"/>
      <c r="D49" s="292"/>
      <c r="E49" s="292"/>
      <c r="F49" s="292"/>
      <c r="G49" s="292"/>
      <c r="H49" s="292"/>
      <c r="I49" s="292"/>
      <c r="J49" s="292"/>
      <c r="K49" s="292"/>
      <c r="L49" s="292"/>
      <c r="M49" s="292"/>
      <c r="N49" s="292"/>
      <c r="O49" s="292"/>
      <c r="P49" s="292"/>
      <c r="Q49" s="292"/>
      <c r="R49" s="292"/>
      <c r="S49" s="292"/>
      <c r="T49" s="292"/>
      <c r="U49" s="292"/>
      <c r="V49" s="292"/>
      <c r="W49" s="226"/>
      <c r="X49" s="226"/>
      <c r="Y49" s="226"/>
    </row>
    <row r="50" spans="1:25" s="219" customFormat="1" ht="10.8">
      <c r="A50" s="29" t="s">
        <v>534</v>
      </c>
      <c r="B50" s="226"/>
      <c r="C50" s="292"/>
      <c r="D50" s="292"/>
      <c r="E50" s="292"/>
      <c r="F50" s="292"/>
      <c r="G50" s="292"/>
      <c r="H50" s="292"/>
      <c r="I50" s="292"/>
      <c r="J50" s="292"/>
      <c r="K50" s="292"/>
      <c r="L50" s="292"/>
      <c r="M50" s="292"/>
      <c r="N50" s="292"/>
      <c r="O50" s="292"/>
      <c r="P50" s="292"/>
      <c r="Q50" s="292"/>
      <c r="R50" s="292"/>
      <c r="S50" s="292"/>
      <c r="T50" s="292"/>
      <c r="U50" s="292"/>
      <c r="V50" s="292"/>
      <c r="W50" s="226"/>
      <c r="X50" s="226"/>
      <c r="Y50" s="226"/>
    </row>
    <row r="51" spans="1:25" s="219" customFormat="1" ht="20.100000000000001" customHeight="1">
      <c r="A51" s="336" t="s">
        <v>544</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row>
    <row r="52" spans="1:25" s="219" customFormat="1" ht="32.4" customHeight="1">
      <c r="A52" s="336" t="s">
        <v>545</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row>
    <row r="53" spans="1:25" s="219" customFormat="1" ht="10.8">
      <c r="A53" s="226"/>
      <c r="B53" s="226"/>
      <c r="C53" s="226"/>
      <c r="D53" s="226"/>
      <c r="E53" s="226"/>
      <c r="F53" s="226"/>
      <c r="G53" s="226"/>
      <c r="H53" s="226"/>
      <c r="I53" s="226"/>
      <c r="J53" s="226"/>
      <c r="K53" s="226"/>
      <c r="L53" s="226"/>
      <c r="M53" s="226"/>
      <c r="N53" s="226"/>
      <c r="O53" s="226"/>
      <c r="P53" s="226"/>
      <c r="Q53" s="226"/>
      <c r="R53" s="226"/>
      <c r="S53" s="226"/>
      <c r="T53" s="226"/>
      <c r="U53" s="226"/>
      <c r="W53" s="226"/>
      <c r="X53" s="226"/>
      <c r="Y53" s="226"/>
    </row>
    <row r="54" spans="1:25" s="219" customFormat="1" ht="10.8">
      <c r="A54" s="226"/>
      <c r="B54" s="226"/>
      <c r="C54" s="226"/>
      <c r="D54" s="226"/>
      <c r="E54" s="226"/>
      <c r="F54" s="226"/>
      <c r="G54" s="226"/>
      <c r="H54" s="226"/>
      <c r="I54" s="226"/>
      <c r="J54" s="226"/>
      <c r="K54" s="226"/>
      <c r="L54" s="226"/>
      <c r="M54" s="226"/>
      <c r="N54" s="226"/>
      <c r="O54" s="226"/>
      <c r="P54" s="226"/>
      <c r="Q54" s="226"/>
      <c r="R54" s="226"/>
      <c r="S54" s="226"/>
      <c r="T54" s="226"/>
      <c r="U54" s="226"/>
      <c r="W54" s="226"/>
      <c r="X54" s="226"/>
      <c r="Y54" s="226"/>
    </row>
    <row r="55" spans="1:25" s="219" customFormat="1" ht="10.8">
      <c r="A55" s="226"/>
      <c r="B55" s="226"/>
      <c r="C55" s="226"/>
      <c r="D55" s="226"/>
      <c r="E55" s="226"/>
      <c r="F55" s="226"/>
      <c r="G55" s="226"/>
      <c r="H55" s="226"/>
      <c r="I55" s="226"/>
      <c r="J55" s="226"/>
      <c r="K55" s="226"/>
      <c r="L55" s="226"/>
      <c r="M55" s="226"/>
      <c r="N55" s="226"/>
      <c r="O55" s="226"/>
      <c r="P55" s="226"/>
      <c r="Q55" s="226"/>
      <c r="R55" s="226"/>
      <c r="S55" s="226"/>
      <c r="T55" s="226"/>
      <c r="U55" s="226"/>
      <c r="W55" s="226"/>
      <c r="X55" s="226"/>
      <c r="Y55" s="226"/>
    </row>
    <row r="56" spans="1:25" s="219" customFormat="1" ht="10.8">
      <c r="A56" s="226"/>
      <c r="B56" s="226"/>
      <c r="C56" s="226"/>
      <c r="D56" s="226"/>
      <c r="E56" s="226"/>
      <c r="F56" s="226"/>
      <c r="G56" s="226"/>
      <c r="H56" s="226"/>
      <c r="I56" s="226"/>
      <c r="J56" s="226"/>
      <c r="K56" s="226"/>
      <c r="L56" s="226"/>
      <c r="M56" s="226"/>
      <c r="N56" s="226"/>
      <c r="O56" s="226"/>
      <c r="P56" s="226"/>
      <c r="Q56" s="226"/>
      <c r="R56" s="226"/>
      <c r="S56" s="226"/>
      <c r="T56" s="226"/>
      <c r="U56" s="226"/>
      <c r="W56" s="226"/>
      <c r="X56" s="226"/>
      <c r="Y56" s="226"/>
    </row>
    <row r="57" spans="1:25" ht="10.8">
      <c r="A57" s="42"/>
      <c r="B57" s="42"/>
      <c r="C57" s="42"/>
      <c r="D57" s="42"/>
      <c r="E57" s="42"/>
      <c r="F57" s="42"/>
      <c r="G57" s="42"/>
      <c r="H57" s="42"/>
      <c r="I57" s="42"/>
      <c r="J57" s="42"/>
      <c r="K57" s="42"/>
      <c r="L57" s="42"/>
      <c r="M57" s="42"/>
      <c r="N57" s="42"/>
      <c r="O57" s="42"/>
      <c r="P57" s="42"/>
      <c r="Q57" s="42"/>
      <c r="R57" s="42"/>
      <c r="S57" s="42"/>
      <c r="T57" s="42"/>
      <c r="U57" s="42"/>
    </row>
    <row r="58" spans="1:25" ht="10.8">
      <c r="A58" s="42"/>
      <c r="B58" s="42"/>
      <c r="C58" s="42"/>
      <c r="D58" s="42"/>
      <c r="E58" s="42"/>
      <c r="F58" s="42"/>
      <c r="G58" s="42"/>
      <c r="H58" s="42"/>
      <c r="I58" s="42"/>
      <c r="J58" s="42"/>
      <c r="K58" s="42"/>
      <c r="L58" s="42"/>
      <c r="M58" s="42"/>
      <c r="N58" s="42"/>
      <c r="O58" s="42"/>
      <c r="P58" s="42"/>
      <c r="Q58" s="42"/>
      <c r="R58" s="42"/>
      <c r="S58" s="42"/>
      <c r="T58" s="42"/>
      <c r="U58" s="42"/>
    </row>
    <row r="59" spans="1:25" ht="10.8">
      <c r="A59" s="42"/>
      <c r="B59" s="42"/>
      <c r="C59" s="42"/>
      <c r="D59" s="42"/>
      <c r="E59" s="42"/>
      <c r="F59" s="42"/>
      <c r="G59" s="42"/>
      <c r="H59" s="42"/>
      <c r="I59" s="42"/>
      <c r="J59" s="42"/>
      <c r="K59" s="42"/>
      <c r="L59" s="42"/>
      <c r="M59" s="42"/>
      <c r="N59" s="42"/>
      <c r="O59" s="42"/>
      <c r="P59" s="42"/>
      <c r="Q59" s="42"/>
      <c r="R59" s="42"/>
      <c r="S59" s="42"/>
      <c r="T59" s="42"/>
      <c r="U59" s="42"/>
    </row>
    <row r="60" spans="1:25" ht="10.8">
      <c r="A60" s="42"/>
      <c r="B60" s="42"/>
      <c r="C60" s="42"/>
      <c r="D60" s="42"/>
      <c r="E60" s="42"/>
      <c r="F60" s="42"/>
      <c r="G60" s="42"/>
      <c r="H60" s="42"/>
      <c r="I60" s="42"/>
      <c r="J60" s="42"/>
      <c r="K60" s="42"/>
      <c r="L60" s="42"/>
      <c r="M60" s="42"/>
      <c r="N60" s="42"/>
      <c r="O60" s="42"/>
      <c r="P60" s="42"/>
      <c r="Q60" s="42"/>
      <c r="R60" s="42"/>
      <c r="S60" s="42"/>
      <c r="T60" s="42"/>
      <c r="U60" s="42"/>
    </row>
    <row r="61" spans="1:25" ht="10.8">
      <c r="A61" s="42"/>
      <c r="B61" s="42"/>
      <c r="C61" s="42"/>
      <c r="D61" s="42"/>
      <c r="E61" s="42"/>
      <c r="F61" s="42"/>
      <c r="G61" s="42"/>
      <c r="H61" s="42"/>
      <c r="I61" s="42"/>
      <c r="J61" s="42"/>
      <c r="K61" s="42"/>
      <c r="L61" s="42"/>
      <c r="M61" s="42"/>
      <c r="N61" s="42"/>
      <c r="O61" s="42"/>
      <c r="P61" s="42"/>
      <c r="Q61" s="42"/>
      <c r="R61" s="42"/>
      <c r="S61" s="42"/>
      <c r="T61" s="42"/>
      <c r="U61" s="42"/>
    </row>
    <row r="62" spans="1:25" ht="10.8">
      <c r="A62" s="42"/>
      <c r="B62" s="42"/>
      <c r="C62" s="42"/>
      <c r="D62" s="42"/>
      <c r="E62" s="42"/>
      <c r="F62" s="42"/>
      <c r="G62" s="42"/>
      <c r="H62" s="42"/>
      <c r="I62" s="42"/>
      <c r="J62" s="42"/>
      <c r="K62" s="42"/>
      <c r="L62" s="42"/>
      <c r="M62" s="42"/>
      <c r="N62" s="42"/>
      <c r="O62" s="42"/>
      <c r="P62" s="42"/>
      <c r="Q62" s="42"/>
      <c r="R62" s="42"/>
      <c r="S62" s="42"/>
      <c r="T62" s="42"/>
      <c r="U62" s="42"/>
    </row>
    <row r="63" spans="1:25" ht="10.8">
      <c r="A63" s="42"/>
      <c r="B63" s="42"/>
      <c r="C63" s="42"/>
      <c r="D63" s="42"/>
      <c r="E63" s="42"/>
      <c r="F63" s="42"/>
      <c r="G63" s="42"/>
      <c r="H63" s="42"/>
      <c r="I63" s="42"/>
      <c r="J63" s="42"/>
      <c r="K63" s="42"/>
      <c r="L63" s="42"/>
      <c r="M63" s="42"/>
      <c r="N63" s="42"/>
      <c r="O63" s="42"/>
      <c r="P63" s="42"/>
      <c r="Q63" s="42"/>
      <c r="R63" s="42"/>
      <c r="S63" s="42"/>
      <c r="T63" s="42"/>
      <c r="U63" s="42"/>
    </row>
    <row r="64" spans="1:25" ht="10.8">
      <c r="A64" s="42"/>
      <c r="B64" s="42"/>
      <c r="C64" s="42"/>
      <c r="D64" s="42"/>
      <c r="E64" s="42"/>
      <c r="F64" s="42"/>
      <c r="G64" s="42"/>
      <c r="H64" s="42"/>
      <c r="I64" s="42"/>
      <c r="J64" s="42"/>
      <c r="K64" s="42"/>
      <c r="L64" s="42"/>
      <c r="M64" s="42"/>
      <c r="N64" s="42"/>
      <c r="O64" s="42"/>
      <c r="P64" s="42"/>
      <c r="Q64" s="42"/>
      <c r="R64" s="42"/>
      <c r="S64" s="42"/>
      <c r="T64" s="42"/>
      <c r="U64" s="42"/>
    </row>
    <row r="65" spans="1:21" ht="10.8">
      <c r="A65" s="42"/>
      <c r="B65" s="42"/>
      <c r="C65" s="42"/>
      <c r="D65" s="42"/>
      <c r="E65" s="42"/>
      <c r="F65" s="42"/>
      <c r="G65" s="42"/>
      <c r="H65" s="42"/>
      <c r="I65" s="42"/>
      <c r="J65" s="42"/>
      <c r="K65" s="42"/>
      <c r="L65" s="42"/>
      <c r="M65" s="42"/>
      <c r="N65" s="42"/>
      <c r="O65" s="42"/>
      <c r="P65" s="42"/>
      <c r="Q65" s="42"/>
      <c r="R65" s="42"/>
      <c r="S65" s="42"/>
      <c r="T65" s="42"/>
      <c r="U65" s="42"/>
    </row>
    <row r="66" spans="1:21" ht="10.8">
      <c r="A66" s="42"/>
      <c r="B66" s="42"/>
      <c r="C66" s="42"/>
      <c r="D66" s="42"/>
      <c r="E66" s="42"/>
      <c r="F66" s="42"/>
      <c r="G66" s="42"/>
      <c r="H66" s="42"/>
      <c r="I66" s="42"/>
      <c r="J66" s="42"/>
      <c r="K66" s="42"/>
      <c r="L66" s="42"/>
      <c r="M66" s="42"/>
      <c r="N66" s="42"/>
      <c r="O66" s="42"/>
      <c r="P66" s="42"/>
      <c r="Q66" s="42"/>
      <c r="R66" s="42"/>
      <c r="S66" s="42"/>
      <c r="T66" s="42"/>
      <c r="U66" s="42"/>
    </row>
    <row r="67" spans="1:21" ht="10.8">
      <c r="A67" s="42"/>
      <c r="B67" s="42"/>
      <c r="C67" s="42"/>
      <c r="D67" s="42"/>
      <c r="E67" s="42"/>
      <c r="F67" s="42"/>
      <c r="G67" s="42"/>
      <c r="H67" s="42"/>
      <c r="I67" s="42"/>
      <c r="J67" s="42"/>
      <c r="K67" s="42"/>
      <c r="L67" s="42"/>
      <c r="M67" s="42"/>
      <c r="N67" s="42"/>
      <c r="O67" s="42"/>
      <c r="P67" s="42"/>
      <c r="Q67" s="42"/>
      <c r="R67" s="42"/>
      <c r="S67" s="42"/>
      <c r="T67" s="42"/>
      <c r="U67" s="42"/>
    </row>
    <row r="68" spans="1:21" ht="10.8">
      <c r="A68" s="42"/>
      <c r="B68" s="42"/>
      <c r="C68" s="42"/>
      <c r="D68" s="42"/>
      <c r="E68" s="42"/>
      <c r="F68" s="42"/>
      <c r="G68" s="42"/>
      <c r="H68" s="42"/>
      <c r="I68" s="42"/>
      <c r="J68" s="42"/>
      <c r="K68" s="42"/>
      <c r="L68" s="42"/>
      <c r="M68" s="42"/>
      <c r="N68" s="42"/>
      <c r="O68" s="42"/>
      <c r="P68" s="42"/>
      <c r="Q68" s="42"/>
      <c r="R68" s="42"/>
      <c r="S68" s="42"/>
      <c r="T68" s="42"/>
      <c r="U68" s="42"/>
    </row>
    <row r="69" spans="1:21" ht="10.8">
      <c r="A69" s="42"/>
      <c r="B69" s="42"/>
      <c r="C69" s="42"/>
      <c r="D69" s="42"/>
      <c r="E69" s="42"/>
      <c r="F69" s="42"/>
      <c r="G69" s="42"/>
      <c r="H69" s="42"/>
      <c r="I69" s="42"/>
      <c r="J69" s="42"/>
      <c r="K69" s="42"/>
      <c r="L69" s="42"/>
      <c r="M69" s="42"/>
      <c r="N69" s="42"/>
      <c r="O69" s="42"/>
      <c r="P69" s="42"/>
      <c r="Q69" s="42"/>
      <c r="R69" s="42"/>
      <c r="S69" s="42"/>
      <c r="T69" s="42"/>
      <c r="U69" s="42"/>
    </row>
    <row r="70" spans="1:21" ht="10.8">
      <c r="A70" s="42"/>
      <c r="B70" s="42"/>
      <c r="C70" s="42"/>
      <c r="D70" s="42"/>
      <c r="E70" s="42"/>
      <c r="F70" s="42"/>
      <c r="G70" s="42"/>
      <c r="H70" s="42"/>
      <c r="I70" s="42"/>
      <c r="J70" s="42"/>
      <c r="K70" s="42"/>
      <c r="L70" s="42"/>
      <c r="M70" s="42"/>
      <c r="N70" s="42"/>
      <c r="O70" s="42"/>
      <c r="P70" s="42"/>
      <c r="Q70" s="42"/>
      <c r="R70" s="42"/>
      <c r="S70" s="42"/>
      <c r="T70" s="42"/>
      <c r="U70" s="42"/>
    </row>
    <row r="71" spans="1:21" ht="10.8">
      <c r="A71" s="42"/>
      <c r="B71" s="42"/>
      <c r="C71" s="42"/>
      <c r="D71" s="42"/>
      <c r="E71" s="42"/>
      <c r="F71" s="42"/>
      <c r="G71" s="42"/>
      <c r="H71" s="42"/>
      <c r="I71" s="42"/>
      <c r="J71" s="42"/>
      <c r="K71" s="42"/>
      <c r="L71" s="42"/>
      <c r="M71" s="42"/>
      <c r="N71" s="42"/>
      <c r="O71" s="42"/>
      <c r="P71" s="42"/>
      <c r="Q71" s="42"/>
      <c r="R71" s="42"/>
      <c r="S71" s="42"/>
      <c r="T71" s="42"/>
      <c r="U71" s="42"/>
    </row>
    <row r="72" spans="1:21" ht="10.8">
      <c r="A72" s="42"/>
      <c r="B72" s="42"/>
      <c r="C72" s="42"/>
      <c r="D72" s="42"/>
      <c r="E72" s="42"/>
      <c r="F72" s="42"/>
      <c r="G72" s="42"/>
      <c r="H72" s="42"/>
      <c r="I72" s="42"/>
      <c r="J72" s="42"/>
      <c r="K72" s="42"/>
      <c r="L72" s="42"/>
      <c r="M72" s="42"/>
      <c r="N72" s="42"/>
      <c r="O72" s="42"/>
      <c r="P72" s="42"/>
      <c r="Q72" s="42"/>
      <c r="R72" s="42"/>
      <c r="S72" s="42"/>
      <c r="T72" s="42"/>
      <c r="U72" s="42"/>
    </row>
    <row r="73" spans="1:21" ht="10.8">
      <c r="A73" s="42"/>
      <c r="B73" s="42"/>
      <c r="C73" s="42"/>
      <c r="D73" s="42"/>
      <c r="E73" s="42"/>
      <c r="F73" s="42"/>
      <c r="G73" s="42"/>
      <c r="H73" s="42"/>
      <c r="I73" s="42"/>
      <c r="J73" s="42"/>
      <c r="K73" s="42"/>
      <c r="L73" s="42"/>
      <c r="M73" s="42"/>
      <c r="N73" s="42"/>
      <c r="O73" s="42"/>
      <c r="P73" s="42"/>
      <c r="Q73" s="42"/>
      <c r="R73" s="42"/>
      <c r="S73" s="42"/>
      <c r="T73" s="42"/>
      <c r="U73" s="42"/>
    </row>
    <row r="74" spans="1:21" ht="10.8">
      <c r="A74" s="42"/>
      <c r="B74" s="42"/>
      <c r="C74" s="42"/>
      <c r="D74" s="42"/>
      <c r="E74" s="42"/>
      <c r="F74" s="42"/>
      <c r="G74" s="42"/>
      <c r="H74" s="42"/>
      <c r="I74" s="42"/>
      <c r="J74" s="42"/>
      <c r="K74" s="42"/>
      <c r="L74" s="42"/>
      <c r="M74" s="42"/>
      <c r="N74" s="42"/>
      <c r="O74" s="42"/>
      <c r="P74" s="42"/>
      <c r="Q74" s="42"/>
      <c r="R74" s="42"/>
      <c r="S74" s="42"/>
      <c r="T74" s="42"/>
      <c r="U74" s="42"/>
    </row>
    <row r="75" spans="1:21" ht="10.8">
      <c r="A75" s="42"/>
      <c r="B75" s="42"/>
      <c r="C75" s="42"/>
      <c r="D75" s="42"/>
      <c r="E75" s="42"/>
      <c r="F75" s="42"/>
      <c r="G75" s="42"/>
      <c r="H75" s="42"/>
      <c r="I75" s="42"/>
      <c r="J75" s="42"/>
      <c r="K75" s="42"/>
      <c r="L75" s="42"/>
      <c r="M75" s="42"/>
      <c r="N75" s="42"/>
      <c r="O75" s="42"/>
      <c r="P75" s="42"/>
      <c r="Q75" s="42"/>
      <c r="R75" s="42"/>
      <c r="S75" s="42"/>
      <c r="T75" s="42"/>
      <c r="U75" s="42"/>
    </row>
    <row r="76" spans="1:21" ht="10.8">
      <c r="A76" s="42"/>
      <c r="B76" s="42"/>
      <c r="C76" s="42"/>
      <c r="D76" s="42"/>
      <c r="E76" s="42"/>
      <c r="F76" s="42"/>
      <c r="G76" s="42"/>
      <c r="H76" s="42"/>
      <c r="I76" s="42"/>
      <c r="J76" s="42"/>
      <c r="K76" s="42"/>
      <c r="L76" s="42"/>
      <c r="M76" s="42"/>
      <c r="N76" s="42"/>
      <c r="O76" s="42"/>
      <c r="P76" s="42"/>
      <c r="Q76" s="42"/>
      <c r="R76" s="42"/>
      <c r="S76" s="42"/>
      <c r="T76" s="42"/>
      <c r="U76" s="42"/>
    </row>
    <row r="77" spans="1:21" ht="10.8">
      <c r="A77" s="42"/>
      <c r="B77" s="42"/>
      <c r="C77" s="42"/>
      <c r="D77" s="42"/>
      <c r="E77" s="42"/>
      <c r="F77" s="42"/>
      <c r="G77" s="42"/>
      <c r="H77" s="42"/>
      <c r="I77" s="42"/>
      <c r="J77" s="42"/>
      <c r="K77" s="42"/>
      <c r="L77" s="42"/>
      <c r="M77" s="42"/>
      <c r="N77" s="42"/>
      <c r="O77" s="42"/>
      <c r="P77" s="42"/>
      <c r="Q77" s="42"/>
      <c r="R77" s="42"/>
      <c r="S77" s="42"/>
      <c r="T77" s="42"/>
      <c r="U77" s="42"/>
    </row>
    <row r="78" spans="1:21" ht="10.8">
      <c r="A78" s="42"/>
      <c r="B78" s="42"/>
      <c r="C78" s="42"/>
      <c r="D78" s="42"/>
      <c r="E78" s="42"/>
      <c r="F78" s="42"/>
      <c r="G78" s="42"/>
      <c r="H78" s="42"/>
      <c r="I78" s="42"/>
      <c r="J78" s="42"/>
      <c r="K78" s="42"/>
      <c r="L78" s="42"/>
      <c r="M78" s="42"/>
      <c r="N78" s="42"/>
      <c r="O78" s="42"/>
      <c r="P78" s="42"/>
      <c r="Q78" s="42"/>
      <c r="R78" s="42"/>
      <c r="S78" s="42"/>
      <c r="T78" s="42"/>
      <c r="U78" s="42"/>
    </row>
    <row r="79" spans="1:21" ht="10.8">
      <c r="A79" s="42"/>
      <c r="B79" s="42"/>
      <c r="C79" s="42"/>
      <c r="D79" s="42"/>
      <c r="E79" s="42"/>
      <c r="F79" s="42"/>
      <c r="G79" s="42"/>
      <c r="H79" s="42"/>
      <c r="I79" s="42"/>
      <c r="J79" s="42"/>
      <c r="K79" s="42"/>
      <c r="L79" s="42"/>
      <c r="M79" s="42"/>
      <c r="N79" s="42"/>
      <c r="O79" s="42"/>
      <c r="P79" s="42"/>
      <c r="Q79" s="42"/>
      <c r="R79" s="42"/>
      <c r="S79" s="42"/>
      <c r="T79" s="42"/>
      <c r="U79" s="42"/>
    </row>
    <row r="80" spans="1:21" ht="10.8">
      <c r="A80" s="42"/>
      <c r="B80" s="42"/>
      <c r="C80" s="42"/>
      <c r="D80" s="42"/>
      <c r="E80" s="42"/>
      <c r="F80" s="42"/>
      <c r="G80" s="42"/>
      <c r="H80" s="42"/>
      <c r="I80" s="42"/>
      <c r="J80" s="42"/>
      <c r="K80" s="42"/>
      <c r="L80" s="42"/>
      <c r="M80" s="42"/>
      <c r="N80" s="42"/>
      <c r="O80" s="42"/>
      <c r="P80" s="42"/>
      <c r="Q80" s="42"/>
      <c r="R80" s="42"/>
      <c r="S80" s="42"/>
      <c r="T80" s="42"/>
      <c r="U80" s="42"/>
    </row>
    <row r="81" spans="1:21" ht="10.8">
      <c r="A81" s="42"/>
      <c r="B81" s="42"/>
      <c r="C81" s="42"/>
      <c r="D81" s="42"/>
      <c r="E81" s="42"/>
      <c r="F81" s="42"/>
      <c r="G81" s="42"/>
      <c r="H81" s="42"/>
      <c r="I81" s="42"/>
      <c r="J81" s="42"/>
      <c r="K81" s="42"/>
      <c r="L81" s="42"/>
      <c r="M81" s="42"/>
      <c r="N81" s="42"/>
      <c r="O81" s="42"/>
      <c r="P81" s="42"/>
      <c r="Q81" s="42"/>
      <c r="R81" s="42"/>
      <c r="S81" s="42"/>
      <c r="T81" s="42"/>
      <c r="U81" s="42"/>
    </row>
    <row r="82" spans="1:21" ht="10.8">
      <c r="A82" s="42"/>
      <c r="B82" s="42"/>
      <c r="C82" s="42"/>
      <c r="D82" s="42"/>
      <c r="E82" s="42"/>
      <c r="F82" s="42"/>
      <c r="G82" s="42"/>
      <c r="H82" s="42"/>
      <c r="I82" s="42"/>
      <c r="J82" s="42"/>
      <c r="K82" s="42"/>
      <c r="L82" s="42"/>
      <c r="M82" s="42"/>
      <c r="N82" s="42"/>
      <c r="O82" s="42"/>
      <c r="P82" s="42"/>
      <c r="Q82" s="42"/>
      <c r="R82" s="42"/>
      <c r="S82" s="42"/>
      <c r="T82" s="42"/>
      <c r="U82" s="42"/>
    </row>
    <row r="83" spans="1:21" ht="10.8">
      <c r="A83" s="42"/>
      <c r="B83" s="42"/>
      <c r="C83" s="42"/>
      <c r="D83" s="42"/>
      <c r="E83" s="42"/>
      <c r="F83" s="42"/>
      <c r="G83" s="42"/>
      <c r="H83" s="42"/>
      <c r="I83" s="42"/>
      <c r="J83" s="42"/>
      <c r="K83" s="42"/>
      <c r="L83" s="42"/>
      <c r="M83" s="42"/>
      <c r="N83" s="42"/>
      <c r="O83" s="42"/>
      <c r="P83" s="42"/>
      <c r="Q83" s="42"/>
      <c r="R83" s="42"/>
      <c r="S83" s="42"/>
      <c r="T83" s="42"/>
      <c r="U83" s="42"/>
    </row>
    <row r="84" spans="1:21" ht="10.8">
      <c r="A84" s="42"/>
      <c r="B84" s="42"/>
      <c r="C84" s="42"/>
      <c r="D84" s="42"/>
      <c r="E84" s="42"/>
      <c r="F84" s="42"/>
      <c r="G84" s="42"/>
      <c r="H84" s="42"/>
      <c r="I84" s="42"/>
      <c r="J84" s="42"/>
      <c r="K84" s="42"/>
      <c r="L84" s="42"/>
      <c r="M84" s="42"/>
      <c r="N84" s="42"/>
      <c r="O84" s="42"/>
      <c r="P84" s="42"/>
      <c r="Q84" s="42"/>
      <c r="R84" s="42"/>
      <c r="S84" s="42"/>
      <c r="T84" s="42"/>
      <c r="U84" s="42"/>
    </row>
    <row r="85" spans="1:21" ht="10.8">
      <c r="A85" s="42"/>
      <c r="B85" s="42"/>
      <c r="C85" s="42"/>
      <c r="D85" s="42"/>
      <c r="E85" s="42"/>
      <c r="F85" s="42"/>
      <c r="G85" s="42"/>
      <c r="H85" s="42"/>
      <c r="I85" s="42"/>
      <c r="J85" s="42"/>
      <c r="K85" s="42"/>
      <c r="L85" s="42"/>
      <c r="M85" s="42"/>
      <c r="N85" s="42"/>
      <c r="O85" s="42"/>
      <c r="P85" s="42"/>
      <c r="Q85" s="42"/>
      <c r="R85" s="42"/>
      <c r="S85" s="42"/>
      <c r="T85" s="42"/>
      <c r="U85" s="42"/>
    </row>
    <row r="86" spans="1:21" ht="10.8">
      <c r="A86" s="42"/>
      <c r="B86" s="42"/>
      <c r="C86" s="42"/>
      <c r="D86" s="42"/>
      <c r="E86" s="42"/>
      <c r="F86" s="42"/>
      <c r="G86" s="42"/>
      <c r="H86" s="42"/>
      <c r="I86" s="42"/>
      <c r="J86" s="42"/>
      <c r="K86" s="42"/>
      <c r="L86" s="42"/>
      <c r="M86" s="42"/>
      <c r="N86" s="42"/>
      <c r="O86" s="42"/>
      <c r="P86" s="42"/>
      <c r="Q86" s="42"/>
      <c r="R86" s="42"/>
      <c r="S86" s="42"/>
      <c r="T86" s="42"/>
      <c r="U86" s="42"/>
    </row>
    <row r="87" spans="1:21" ht="10.8">
      <c r="A87" s="42"/>
      <c r="B87" s="42"/>
      <c r="C87" s="42"/>
      <c r="D87" s="42"/>
      <c r="E87" s="42"/>
      <c r="F87" s="42"/>
      <c r="G87" s="42"/>
      <c r="H87" s="42"/>
      <c r="I87" s="42"/>
      <c r="J87" s="42"/>
      <c r="K87" s="42"/>
      <c r="L87" s="42"/>
      <c r="M87" s="42"/>
      <c r="N87" s="42"/>
      <c r="O87" s="42"/>
      <c r="P87" s="42"/>
      <c r="Q87" s="42"/>
      <c r="R87" s="42"/>
      <c r="S87" s="42"/>
      <c r="T87" s="42"/>
      <c r="U87" s="42"/>
    </row>
    <row r="88" spans="1:21" ht="10.8">
      <c r="A88" s="42"/>
      <c r="B88" s="42"/>
      <c r="C88" s="42"/>
      <c r="D88" s="42"/>
      <c r="E88" s="42"/>
      <c r="F88" s="42"/>
      <c r="G88" s="42"/>
      <c r="H88" s="42"/>
      <c r="I88" s="42"/>
      <c r="J88" s="42"/>
      <c r="K88" s="42"/>
      <c r="L88" s="42"/>
      <c r="M88" s="42"/>
      <c r="N88" s="42"/>
      <c r="O88" s="42"/>
      <c r="P88" s="42"/>
      <c r="Q88" s="42"/>
      <c r="R88" s="42"/>
      <c r="S88" s="42"/>
      <c r="T88" s="42"/>
      <c r="U88" s="42"/>
    </row>
    <row r="89" spans="1:21" ht="10.8">
      <c r="A89" s="42"/>
      <c r="B89" s="42"/>
      <c r="C89" s="42"/>
      <c r="D89" s="42"/>
      <c r="E89" s="42"/>
      <c r="F89" s="42"/>
      <c r="G89" s="42"/>
      <c r="H89" s="42"/>
      <c r="I89" s="42"/>
      <c r="J89" s="42"/>
      <c r="K89" s="42"/>
      <c r="L89" s="42"/>
      <c r="M89" s="42"/>
      <c r="N89" s="42"/>
      <c r="O89" s="42"/>
      <c r="P89" s="42"/>
      <c r="Q89" s="42"/>
      <c r="R89" s="42"/>
      <c r="S89" s="42"/>
      <c r="T89" s="42"/>
      <c r="U89" s="42"/>
    </row>
    <row r="90" spans="1:21" ht="10.8">
      <c r="A90" s="42"/>
      <c r="B90" s="42"/>
      <c r="C90" s="42"/>
      <c r="D90" s="42"/>
      <c r="E90" s="42"/>
      <c r="F90" s="42"/>
      <c r="G90" s="42"/>
      <c r="H90" s="42"/>
      <c r="I90" s="42"/>
      <c r="J90" s="42"/>
      <c r="K90" s="42"/>
      <c r="L90" s="42"/>
      <c r="M90" s="42"/>
      <c r="N90" s="42"/>
      <c r="O90" s="42"/>
      <c r="P90" s="42"/>
      <c r="Q90" s="42"/>
      <c r="R90" s="42"/>
      <c r="S90" s="42"/>
      <c r="T90" s="42"/>
      <c r="U90" s="42"/>
    </row>
    <row r="91" spans="1:21" ht="10.8">
      <c r="A91" s="42"/>
      <c r="B91" s="42"/>
      <c r="C91" s="42"/>
      <c r="D91" s="42"/>
      <c r="E91" s="42"/>
      <c r="F91" s="42"/>
      <c r="G91" s="42"/>
      <c r="H91" s="42"/>
      <c r="I91" s="42"/>
      <c r="J91" s="42"/>
      <c r="K91" s="42"/>
      <c r="L91" s="42"/>
      <c r="M91" s="42"/>
      <c r="N91" s="42"/>
      <c r="O91" s="42"/>
      <c r="P91" s="42"/>
      <c r="Q91" s="42"/>
      <c r="R91" s="42"/>
      <c r="S91" s="42"/>
      <c r="T91" s="42"/>
      <c r="U91" s="42"/>
    </row>
    <row r="92" spans="1:21" ht="10.8">
      <c r="A92" s="42"/>
      <c r="B92" s="42"/>
      <c r="C92" s="42"/>
      <c r="D92" s="42"/>
      <c r="E92" s="42"/>
      <c r="F92" s="42"/>
      <c r="G92" s="42"/>
      <c r="H92" s="42"/>
      <c r="I92" s="42"/>
      <c r="J92" s="42"/>
      <c r="K92" s="42"/>
      <c r="L92" s="42"/>
      <c r="M92" s="42"/>
      <c r="N92" s="42"/>
      <c r="O92" s="42"/>
      <c r="P92" s="42"/>
      <c r="Q92" s="42"/>
      <c r="R92" s="42"/>
      <c r="S92" s="42"/>
      <c r="T92" s="42"/>
      <c r="U92" s="42"/>
    </row>
    <row r="93" spans="1:21" ht="10.8">
      <c r="A93" s="42"/>
      <c r="B93" s="42"/>
      <c r="C93" s="42"/>
      <c r="D93" s="42"/>
      <c r="E93" s="42"/>
      <c r="F93" s="42"/>
      <c r="G93" s="42"/>
      <c r="H93" s="42"/>
      <c r="I93" s="42"/>
      <c r="J93" s="42"/>
      <c r="K93" s="42"/>
      <c r="L93" s="42"/>
      <c r="M93" s="42"/>
      <c r="N93" s="42"/>
      <c r="O93" s="42"/>
      <c r="P93" s="42"/>
      <c r="Q93" s="42"/>
      <c r="R93" s="42"/>
      <c r="S93" s="42"/>
      <c r="T93" s="42"/>
      <c r="U93" s="42"/>
    </row>
    <row r="94" spans="1:21" ht="10.8">
      <c r="A94" s="42"/>
      <c r="B94" s="42"/>
      <c r="C94" s="42"/>
      <c r="D94" s="42"/>
      <c r="E94" s="42"/>
      <c r="F94" s="42"/>
      <c r="G94" s="42"/>
      <c r="H94" s="42"/>
      <c r="I94" s="42"/>
      <c r="J94" s="42"/>
      <c r="K94" s="42"/>
      <c r="L94" s="42"/>
      <c r="M94" s="42"/>
      <c r="N94" s="42"/>
      <c r="O94" s="42"/>
      <c r="P94" s="42"/>
      <c r="Q94" s="42"/>
      <c r="R94" s="42"/>
      <c r="S94" s="42"/>
      <c r="T94" s="42"/>
      <c r="U94" s="42"/>
    </row>
    <row r="95" spans="1:21" ht="10.8">
      <c r="A95" s="42"/>
      <c r="B95" s="42"/>
      <c r="C95" s="42"/>
      <c r="D95" s="42"/>
      <c r="E95" s="42"/>
      <c r="F95" s="42"/>
      <c r="G95" s="42"/>
      <c r="H95" s="42"/>
      <c r="I95" s="42"/>
      <c r="J95" s="42"/>
      <c r="K95" s="42"/>
      <c r="L95" s="42"/>
      <c r="M95" s="42"/>
      <c r="N95" s="42"/>
      <c r="O95" s="42"/>
      <c r="P95" s="42"/>
      <c r="Q95" s="42"/>
      <c r="R95" s="42"/>
      <c r="S95" s="42"/>
      <c r="T95" s="42"/>
      <c r="U95" s="42"/>
    </row>
    <row r="96" spans="1:21" ht="10.8">
      <c r="A96" s="42"/>
      <c r="B96" s="42"/>
      <c r="C96" s="42"/>
      <c r="D96" s="42"/>
      <c r="E96" s="42"/>
      <c r="F96" s="42"/>
      <c r="G96" s="42"/>
      <c r="H96" s="42"/>
      <c r="I96" s="42"/>
      <c r="J96" s="42"/>
      <c r="K96" s="42"/>
      <c r="L96" s="42"/>
      <c r="M96" s="42"/>
      <c r="N96" s="42"/>
      <c r="O96" s="42"/>
      <c r="P96" s="42"/>
      <c r="Q96" s="42"/>
      <c r="R96" s="42"/>
      <c r="S96" s="42"/>
      <c r="T96" s="42"/>
      <c r="U96" s="42"/>
    </row>
    <row r="97" spans="1:21" ht="10.8">
      <c r="A97" s="42"/>
      <c r="B97" s="42"/>
      <c r="C97" s="42"/>
      <c r="D97" s="42"/>
      <c r="E97" s="42"/>
      <c r="F97" s="42"/>
      <c r="G97" s="42"/>
      <c r="H97" s="42"/>
      <c r="I97" s="42"/>
      <c r="J97" s="42"/>
      <c r="K97" s="42"/>
      <c r="L97" s="42"/>
      <c r="M97" s="42"/>
      <c r="N97" s="42"/>
      <c r="O97" s="42"/>
      <c r="P97" s="42"/>
      <c r="Q97" s="42"/>
      <c r="R97" s="42"/>
      <c r="S97" s="42"/>
      <c r="T97" s="42"/>
      <c r="U97" s="42"/>
    </row>
    <row r="98" spans="1:21" ht="10.8">
      <c r="A98" s="42"/>
      <c r="B98" s="42"/>
      <c r="C98" s="42"/>
      <c r="D98" s="42"/>
      <c r="E98" s="42"/>
      <c r="F98" s="42"/>
      <c r="G98" s="42"/>
      <c r="H98" s="42"/>
      <c r="I98" s="42"/>
      <c r="J98" s="42"/>
      <c r="K98" s="42"/>
      <c r="L98" s="42"/>
      <c r="M98" s="42"/>
      <c r="N98" s="42"/>
      <c r="O98" s="42"/>
      <c r="P98" s="42"/>
      <c r="Q98" s="42"/>
      <c r="R98" s="42"/>
      <c r="S98" s="42"/>
      <c r="T98" s="42"/>
      <c r="U98" s="42"/>
    </row>
    <row r="99" spans="1:21" ht="10.8">
      <c r="A99" s="42"/>
      <c r="B99" s="42"/>
      <c r="C99" s="42"/>
      <c r="D99" s="42"/>
      <c r="E99" s="42"/>
      <c r="F99" s="42"/>
      <c r="G99" s="42"/>
      <c r="H99" s="42"/>
      <c r="I99" s="42"/>
      <c r="J99" s="42"/>
      <c r="K99" s="42"/>
      <c r="L99" s="42"/>
      <c r="M99" s="42"/>
      <c r="N99" s="42"/>
      <c r="O99" s="42"/>
      <c r="P99" s="42"/>
      <c r="Q99" s="42"/>
      <c r="R99" s="42"/>
      <c r="S99" s="42"/>
      <c r="T99" s="42"/>
      <c r="U99" s="42"/>
    </row>
    <row r="100" spans="1:21" ht="10.8">
      <c r="A100" s="42"/>
      <c r="B100" s="42"/>
      <c r="C100" s="42"/>
      <c r="D100" s="42"/>
      <c r="E100" s="42"/>
      <c r="F100" s="42"/>
      <c r="G100" s="42"/>
      <c r="H100" s="42"/>
      <c r="I100" s="42"/>
      <c r="J100" s="42"/>
      <c r="K100" s="42"/>
      <c r="L100" s="42"/>
      <c r="M100" s="42"/>
      <c r="N100" s="42"/>
      <c r="O100" s="42"/>
      <c r="P100" s="42"/>
      <c r="Q100" s="42"/>
      <c r="R100" s="42"/>
      <c r="S100" s="42"/>
      <c r="T100" s="42"/>
      <c r="U100" s="42"/>
    </row>
    <row r="101" spans="1:21" ht="10.8">
      <c r="A101" s="42"/>
      <c r="B101" s="42"/>
      <c r="C101" s="42"/>
      <c r="D101" s="42"/>
      <c r="E101" s="42"/>
      <c r="F101" s="42"/>
      <c r="G101" s="42"/>
      <c r="H101" s="42"/>
      <c r="I101" s="42"/>
      <c r="J101" s="42"/>
      <c r="K101" s="42"/>
      <c r="L101" s="42"/>
      <c r="M101" s="42"/>
      <c r="N101" s="42"/>
      <c r="O101" s="42"/>
      <c r="P101" s="42"/>
      <c r="Q101" s="42"/>
      <c r="R101" s="42"/>
      <c r="S101" s="42"/>
      <c r="T101" s="42"/>
      <c r="U101" s="42"/>
    </row>
    <row r="102" spans="1:21" ht="10.8">
      <c r="A102" s="42"/>
      <c r="B102" s="42"/>
      <c r="C102" s="42"/>
      <c r="D102" s="42"/>
      <c r="E102" s="42"/>
      <c r="F102" s="42"/>
      <c r="G102" s="42"/>
      <c r="H102" s="42"/>
      <c r="I102" s="42"/>
      <c r="J102" s="42"/>
      <c r="K102" s="42"/>
      <c r="L102" s="42"/>
      <c r="M102" s="42"/>
      <c r="N102" s="42"/>
      <c r="O102" s="42"/>
      <c r="P102" s="42"/>
      <c r="Q102" s="42"/>
      <c r="R102" s="42"/>
      <c r="S102" s="42"/>
      <c r="T102" s="42"/>
      <c r="U102" s="42"/>
    </row>
    <row r="103" spans="1:21" ht="10.8">
      <c r="A103" s="42"/>
      <c r="B103" s="42"/>
      <c r="C103" s="42"/>
      <c r="D103" s="42"/>
      <c r="E103" s="42"/>
      <c r="F103" s="42"/>
      <c r="G103" s="42"/>
      <c r="H103" s="42"/>
      <c r="I103" s="42"/>
      <c r="J103" s="42"/>
      <c r="K103" s="42"/>
      <c r="L103" s="42"/>
      <c r="M103" s="42"/>
      <c r="N103" s="42"/>
      <c r="O103" s="42"/>
      <c r="P103" s="42"/>
      <c r="Q103" s="42"/>
      <c r="R103" s="42"/>
      <c r="S103" s="42"/>
      <c r="T103" s="42"/>
      <c r="U103" s="42"/>
    </row>
    <row r="104" spans="1:21" ht="10.8">
      <c r="A104" s="42"/>
      <c r="B104" s="42"/>
      <c r="C104" s="42"/>
      <c r="D104" s="42"/>
      <c r="E104" s="42"/>
      <c r="F104" s="42"/>
      <c r="G104" s="42"/>
      <c r="H104" s="42"/>
      <c r="I104" s="42"/>
      <c r="J104" s="42"/>
      <c r="K104" s="42"/>
      <c r="L104" s="42"/>
      <c r="M104" s="42"/>
      <c r="N104" s="42"/>
      <c r="O104" s="42"/>
      <c r="P104" s="42"/>
      <c r="Q104" s="42"/>
      <c r="R104" s="42"/>
      <c r="S104" s="42"/>
      <c r="T104" s="42"/>
      <c r="U104" s="42"/>
    </row>
    <row r="105" spans="1:21" ht="10.8">
      <c r="A105" s="42"/>
      <c r="B105" s="42"/>
      <c r="C105" s="42"/>
      <c r="D105" s="42"/>
      <c r="E105" s="42"/>
      <c r="F105" s="42"/>
      <c r="G105" s="42"/>
      <c r="H105" s="42"/>
      <c r="I105" s="42"/>
      <c r="J105" s="42"/>
      <c r="K105" s="42"/>
      <c r="L105" s="42"/>
      <c r="M105" s="42"/>
      <c r="N105" s="42"/>
      <c r="O105" s="42"/>
      <c r="P105" s="42"/>
      <c r="Q105" s="42"/>
      <c r="R105" s="42"/>
      <c r="S105" s="42"/>
      <c r="T105" s="42"/>
      <c r="U105" s="42"/>
    </row>
    <row r="106" spans="1:21" ht="10.8">
      <c r="A106" s="42"/>
      <c r="B106" s="42"/>
      <c r="C106" s="42"/>
      <c r="D106" s="42"/>
      <c r="E106" s="42"/>
      <c r="F106" s="42"/>
      <c r="G106" s="42"/>
      <c r="H106" s="42"/>
      <c r="I106" s="42"/>
      <c r="J106" s="42"/>
      <c r="K106" s="42"/>
      <c r="L106" s="42"/>
      <c r="M106" s="42"/>
      <c r="N106" s="42"/>
      <c r="O106" s="42"/>
      <c r="P106" s="42"/>
      <c r="Q106" s="42"/>
      <c r="R106" s="42"/>
      <c r="S106" s="42"/>
      <c r="T106" s="42"/>
      <c r="U106" s="42"/>
    </row>
    <row r="107" spans="1:21" ht="10.8">
      <c r="A107" s="42"/>
      <c r="B107" s="42"/>
      <c r="C107" s="42"/>
      <c r="D107" s="42"/>
      <c r="E107" s="42"/>
      <c r="F107" s="42"/>
      <c r="G107" s="42"/>
      <c r="H107" s="42"/>
      <c r="I107" s="42"/>
      <c r="J107" s="42"/>
      <c r="K107" s="42"/>
      <c r="L107" s="42"/>
      <c r="M107" s="42"/>
      <c r="N107" s="42"/>
      <c r="O107" s="42"/>
      <c r="P107" s="42"/>
      <c r="Q107" s="42"/>
      <c r="R107" s="42"/>
      <c r="S107" s="42"/>
      <c r="T107" s="42"/>
      <c r="U107" s="42"/>
    </row>
    <row r="108" spans="1:21" ht="10.8">
      <c r="A108" s="42"/>
      <c r="B108" s="42"/>
      <c r="C108" s="42"/>
      <c r="D108" s="42"/>
      <c r="E108" s="42"/>
      <c r="F108" s="42"/>
      <c r="G108" s="42"/>
      <c r="H108" s="42"/>
      <c r="I108" s="42"/>
      <c r="J108" s="42"/>
      <c r="K108" s="42"/>
      <c r="L108" s="42"/>
      <c r="M108" s="42"/>
      <c r="N108" s="42"/>
      <c r="O108" s="42"/>
      <c r="P108" s="42"/>
      <c r="Q108" s="42"/>
      <c r="R108" s="42"/>
      <c r="S108" s="42"/>
      <c r="T108" s="42"/>
      <c r="U108" s="42"/>
    </row>
    <row r="109" spans="1:21" ht="10.8">
      <c r="A109" s="42"/>
      <c r="B109" s="42"/>
      <c r="C109" s="42"/>
      <c r="D109" s="42"/>
      <c r="E109" s="42"/>
      <c r="F109" s="42"/>
      <c r="G109" s="42"/>
      <c r="H109" s="42"/>
      <c r="I109" s="42"/>
      <c r="J109" s="42"/>
      <c r="K109" s="42"/>
      <c r="L109" s="42"/>
      <c r="M109" s="42"/>
      <c r="N109" s="42"/>
      <c r="O109" s="42"/>
      <c r="P109" s="42"/>
      <c r="Q109" s="42"/>
      <c r="R109" s="42"/>
      <c r="S109" s="42"/>
      <c r="T109" s="42"/>
      <c r="U109" s="42"/>
    </row>
    <row r="110" spans="1:21" ht="10.8">
      <c r="A110" s="42"/>
      <c r="B110" s="42"/>
      <c r="C110" s="42"/>
      <c r="D110" s="42"/>
      <c r="E110" s="42"/>
      <c r="F110" s="42"/>
      <c r="G110" s="42"/>
      <c r="H110" s="42"/>
      <c r="I110" s="42"/>
      <c r="J110" s="42"/>
      <c r="K110" s="42"/>
      <c r="L110" s="42"/>
      <c r="M110" s="42"/>
      <c r="N110" s="42"/>
      <c r="O110" s="42"/>
      <c r="P110" s="42"/>
      <c r="Q110" s="42"/>
      <c r="R110" s="42"/>
      <c r="S110" s="42"/>
      <c r="T110" s="42"/>
      <c r="U110" s="42"/>
    </row>
    <row r="111" spans="1:21" ht="10.8">
      <c r="A111" s="42"/>
      <c r="B111" s="42"/>
      <c r="C111" s="42"/>
      <c r="D111" s="42"/>
      <c r="E111" s="42"/>
      <c r="F111" s="42"/>
      <c r="G111" s="42"/>
      <c r="H111" s="42"/>
      <c r="I111" s="42"/>
      <c r="J111" s="42"/>
      <c r="K111" s="42"/>
      <c r="L111" s="42"/>
      <c r="M111" s="42"/>
      <c r="N111" s="42"/>
      <c r="O111" s="42"/>
      <c r="P111" s="42"/>
      <c r="Q111" s="42"/>
      <c r="R111" s="42"/>
      <c r="S111" s="42"/>
      <c r="T111" s="42"/>
      <c r="U111" s="42"/>
    </row>
    <row r="112" spans="1:21" ht="10.8">
      <c r="A112" s="42"/>
      <c r="B112" s="42"/>
      <c r="C112" s="42"/>
      <c r="D112" s="42"/>
      <c r="E112" s="42"/>
      <c r="F112" s="42"/>
      <c r="G112" s="42"/>
      <c r="H112" s="42"/>
      <c r="I112" s="42"/>
      <c r="J112" s="42"/>
      <c r="K112" s="42"/>
      <c r="L112" s="42"/>
      <c r="M112" s="42"/>
      <c r="N112" s="42"/>
      <c r="O112" s="42"/>
      <c r="P112" s="42"/>
      <c r="Q112" s="42"/>
      <c r="R112" s="42"/>
      <c r="S112" s="42"/>
      <c r="T112" s="42"/>
      <c r="U112" s="42"/>
    </row>
    <row r="113" spans="1:21" ht="10.8">
      <c r="A113" s="42"/>
      <c r="B113" s="42"/>
      <c r="C113" s="42"/>
      <c r="D113" s="42"/>
      <c r="E113" s="42"/>
      <c r="F113" s="42"/>
      <c r="G113" s="42"/>
      <c r="H113" s="42"/>
      <c r="I113" s="42"/>
      <c r="J113" s="42"/>
      <c r="K113" s="42"/>
      <c r="L113" s="42"/>
      <c r="M113" s="42"/>
      <c r="N113" s="42"/>
      <c r="O113" s="42"/>
      <c r="P113" s="42"/>
      <c r="Q113" s="42"/>
      <c r="R113" s="42"/>
      <c r="S113" s="42"/>
      <c r="T113" s="42"/>
      <c r="U113" s="42"/>
    </row>
    <row r="114" spans="1:21" ht="10.8">
      <c r="A114" s="42"/>
      <c r="B114" s="42"/>
      <c r="C114" s="42"/>
      <c r="D114" s="42"/>
      <c r="E114" s="42"/>
      <c r="F114" s="42"/>
      <c r="G114" s="42"/>
      <c r="H114" s="42"/>
      <c r="I114" s="42"/>
      <c r="J114" s="42"/>
      <c r="K114" s="42"/>
      <c r="L114" s="42"/>
      <c r="M114" s="42"/>
      <c r="N114" s="42"/>
      <c r="O114" s="42"/>
      <c r="P114" s="42"/>
      <c r="Q114" s="42"/>
      <c r="R114" s="42"/>
      <c r="S114" s="42"/>
      <c r="T114" s="42"/>
      <c r="U114" s="42"/>
    </row>
    <row r="115" spans="1:21" ht="10.8">
      <c r="A115" s="42"/>
      <c r="B115" s="42"/>
      <c r="C115" s="42"/>
      <c r="D115" s="42"/>
      <c r="E115" s="42"/>
      <c r="F115" s="42"/>
      <c r="G115" s="42"/>
      <c r="H115" s="42"/>
      <c r="I115" s="42"/>
      <c r="J115" s="42"/>
      <c r="K115" s="42"/>
      <c r="L115" s="42"/>
      <c r="M115" s="42"/>
      <c r="N115" s="42"/>
      <c r="O115" s="42"/>
      <c r="P115" s="42"/>
      <c r="Q115" s="42"/>
      <c r="R115" s="42"/>
      <c r="S115" s="42"/>
      <c r="T115" s="42"/>
      <c r="U115" s="42"/>
    </row>
    <row r="116" spans="1:21" ht="10.8">
      <c r="A116" s="42"/>
      <c r="B116" s="42"/>
      <c r="Q116" s="42"/>
      <c r="R116" s="42"/>
      <c r="S116" s="42"/>
      <c r="T116" s="42"/>
      <c r="U116" s="42"/>
    </row>
    <row r="117" spans="1:21" ht="10.8">
      <c r="A117" s="42"/>
      <c r="B117" s="42"/>
      <c r="Q117" s="42"/>
      <c r="R117" s="42"/>
      <c r="S117" s="42"/>
      <c r="T117" s="42"/>
      <c r="U117" s="42"/>
    </row>
    <row r="118" spans="1:21" ht="10.8">
      <c r="A118" s="42"/>
      <c r="B118" s="42"/>
      <c r="Q118" s="42"/>
      <c r="R118" s="42"/>
      <c r="S118" s="42"/>
      <c r="T118" s="42"/>
      <c r="U118" s="42"/>
    </row>
    <row r="119" spans="1:21" ht="10.8">
      <c r="A119" s="42"/>
      <c r="B119" s="42"/>
      <c r="Q119" s="42"/>
      <c r="R119" s="42"/>
      <c r="S119" s="42"/>
      <c r="T119" s="42"/>
      <c r="U119" s="42"/>
    </row>
  </sheetData>
  <mergeCells count="2">
    <mergeCell ref="A51:Y51"/>
    <mergeCell ref="A52:X52"/>
  </mergeCells>
  <phoneticPr fontId="0" type="noConversion"/>
  <printOptions horizontalCentered="1"/>
  <pageMargins left="0.39370078740157483" right="0.39370078740157483" top="0.39370078740157483" bottom="0.59055118110236227" header="0.11811023622047245" footer="0.31496062992125984"/>
  <pageSetup paperSize="9" scale="77" orientation="landscape"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1:Y20"/>
  <sheetViews>
    <sheetView zoomScaleNormal="100" workbookViewId="0"/>
  </sheetViews>
  <sheetFormatPr defaultColWidth="9.28515625" defaultRowHeight="10.199999999999999"/>
  <cols>
    <col min="1" max="1" width="61.140625" style="98" customWidth="1"/>
    <col min="2" max="15" width="8.28515625" style="98" customWidth="1"/>
    <col min="16" max="16384" width="9.28515625" style="98"/>
  </cols>
  <sheetData>
    <row r="1" spans="1:16" ht="10.8">
      <c r="A1" s="32"/>
      <c r="B1" s="1"/>
      <c r="C1" s="2"/>
      <c r="D1" s="2"/>
      <c r="E1" s="2"/>
      <c r="F1" s="2"/>
      <c r="G1" s="2"/>
      <c r="H1" s="2"/>
      <c r="I1" s="2"/>
      <c r="J1" s="2"/>
      <c r="K1" s="2"/>
      <c r="L1" s="2"/>
      <c r="M1" s="2"/>
      <c r="N1" s="2"/>
      <c r="O1" s="2"/>
    </row>
    <row r="2" spans="1:16" ht="10.8">
      <c r="A2" s="347" t="s">
        <v>539</v>
      </c>
      <c r="B2" s="347"/>
      <c r="C2" s="347"/>
      <c r="D2" s="347"/>
      <c r="E2" s="347"/>
      <c r="F2" s="347"/>
      <c r="G2" s="347"/>
      <c r="H2" s="347"/>
      <c r="I2" s="347"/>
      <c r="J2" s="347"/>
      <c r="K2" s="347"/>
      <c r="L2" s="347"/>
      <c r="M2" s="347"/>
      <c r="N2" s="347"/>
      <c r="O2" s="347"/>
      <c r="P2" s="347"/>
    </row>
    <row r="3" spans="1:16" s="148" customFormat="1" ht="12">
      <c r="A3" s="346" t="s">
        <v>479</v>
      </c>
      <c r="B3" s="346"/>
      <c r="C3" s="346"/>
      <c r="D3" s="346"/>
      <c r="E3" s="346"/>
      <c r="F3" s="346"/>
      <c r="G3" s="346"/>
      <c r="H3" s="346"/>
      <c r="I3" s="346"/>
      <c r="J3" s="346"/>
      <c r="K3" s="346"/>
      <c r="L3" s="346"/>
      <c r="M3" s="346"/>
      <c r="N3" s="346"/>
      <c r="O3" s="346"/>
      <c r="P3" s="346"/>
    </row>
    <row r="4" spans="1:16" ht="11.4" thickBot="1">
      <c r="A4" s="4"/>
      <c r="B4" s="4"/>
      <c r="C4" s="5"/>
      <c r="D4" s="5"/>
      <c r="E4" s="5"/>
      <c r="F4" s="5"/>
      <c r="G4" s="5"/>
      <c r="H4" s="5"/>
      <c r="I4" s="5"/>
      <c r="J4" s="5"/>
      <c r="K4" s="5"/>
      <c r="L4" s="5"/>
      <c r="M4" s="5"/>
      <c r="N4" s="5"/>
      <c r="O4" s="5"/>
    </row>
    <row r="5" spans="1:16" ht="10.8">
      <c r="A5" s="6"/>
      <c r="B5" s="327" t="s">
        <v>43</v>
      </c>
      <c r="C5" s="328"/>
      <c r="D5" s="329"/>
      <c r="E5" s="34"/>
      <c r="F5" s="7" t="s">
        <v>29</v>
      </c>
      <c r="G5" s="9"/>
      <c r="H5" s="8"/>
      <c r="I5" s="7" t="s">
        <v>30</v>
      </c>
      <c r="J5" s="9"/>
      <c r="K5" s="8"/>
      <c r="L5" s="7" t="s">
        <v>31</v>
      </c>
      <c r="M5" s="9"/>
      <c r="N5" s="8"/>
      <c r="O5" s="7" t="s">
        <v>44</v>
      </c>
      <c r="P5" s="10"/>
    </row>
    <row r="6" spans="1:16" ht="10.8">
      <c r="A6" s="1"/>
      <c r="B6" s="330" t="s">
        <v>45</v>
      </c>
      <c r="C6" s="331"/>
      <c r="D6" s="332"/>
      <c r="E6" s="85"/>
      <c r="F6" s="84"/>
      <c r="G6" s="83"/>
      <c r="H6" s="85"/>
      <c r="I6" s="84"/>
      <c r="J6" s="83"/>
      <c r="K6" s="85"/>
      <c r="L6" s="84"/>
      <c r="M6" s="86"/>
      <c r="N6" s="85"/>
      <c r="O6" s="84"/>
      <c r="P6" s="83"/>
    </row>
    <row r="7" spans="1:16" ht="10.8">
      <c r="A7" s="33"/>
      <c r="B7" s="82" t="s">
        <v>426</v>
      </c>
      <c r="C7" s="81" t="s">
        <v>427</v>
      </c>
      <c r="D7" s="80" t="s">
        <v>428</v>
      </c>
      <c r="E7" s="82" t="s">
        <v>426</v>
      </c>
      <c r="F7" s="81" t="s">
        <v>427</v>
      </c>
      <c r="G7" s="80" t="s">
        <v>428</v>
      </c>
      <c r="H7" s="82" t="s">
        <v>426</v>
      </c>
      <c r="I7" s="81" t="s">
        <v>427</v>
      </c>
      <c r="J7" s="80" t="s">
        <v>428</v>
      </c>
      <c r="K7" s="82" t="s">
        <v>426</v>
      </c>
      <c r="L7" s="81" t="s">
        <v>427</v>
      </c>
      <c r="M7" s="80" t="s">
        <v>428</v>
      </c>
      <c r="N7" s="82" t="s">
        <v>426</v>
      </c>
      <c r="O7" s="81" t="s">
        <v>427</v>
      </c>
      <c r="P7" s="80" t="s">
        <v>428</v>
      </c>
    </row>
    <row r="8" spans="1:16" ht="10.8">
      <c r="A8" s="40"/>
      <c r="B8" s="17"/>
      <c r="C8" s="20"/>
      <c r="D8" s="79"/>
      <c r="E8" s="20"/>
      <c r="F8" s="20"/>
      <c r="G8" s="79"/>
      <c r="H8" s="20"/>
      <c r="I8" s="20"/>
      <c r="J8" s="20"/>
      <c r="K8" s="19"/>
      <c r="L8" s="20"/>
      <c r="M8" s="79"/>
      <c r="N8" s="19"/>
      <c r="O8" s="20"/>
      <c r="P8" s="20"/>
    </row>
    <row r="9" spans="1:16" ht="10.8">
      <c r="A9" s="40" t="s">
        <v>450</v>
      </c>
      <c r="B9" s="260">
        <v>421</v>
      </c>
      <c r="C9" s="261">
        <v>251</v>
      </c>
      <c r="D9" s="293">
        <v>672</v>
      </c>
      <c r="E9" s="261">
        <v>886</v>
      </c>
      <c r="F9" s="261">
        <v>534</v>
      </c>
      <c r="G9" s="293">
        <v>1420</v>
      </c>
      <c r="H9" s="261">
        <v>142</v>
      </c>
      <c r="I9" s="261">
        <v>51</v>
      </c>
      <c r="J9" s="293">
        <v>193</v>
      </c>
      <c r="K9" s="260">
        <v>135</v>
      </c>
      <c r="L9" s="261">
        <v>84</v>
      </c>
      <c r="M9" s="293">
        <v>219</v>
      </c>
      <c r="N9" s="19">
        <f>B9+E9+H9+K9</f>
        <v>1584</v>
      </c>
      <c r="O9" s="20">
        <f>C9+F9+I9+L9</f>
        <v>920</v>
      </c>
      <c r="P9" s="20">
        <f>D9+G9+J9+M9</f>
        <v>2504</v>
      </c>
    </row>
    <row r="10" spans="1:16" ht="10.8">
      <c r="A10" s="40"/>
      <c r="B10" s="260"/>
      <c r="C10" s="261"/>
      <c r="D10" s="293"/>
      <c r="E10" s="261"/>
      <c r="F10" s="261"/>
      <c r="G10" s="293"/>
      <c r="H10" s="261"/>
      <c r="I10" s="261"/>
      <c r="J10" s="261"/>
      <c r="K10" s="260"/>
      <c r="L10" s="261"/>
      <c r="M10" s="293"/>
      <c r="N10" s="19"/>
      <c r="O10" s="20"/>
      <c r="P10" s="20"/>
    </row>
    <row r="11" spans="1:16" ht="10.8">
      <c r="A11" s="40" t="s">
        <v>451</v>
      </c>
      <c r="B11" s="260">
        <v>121</v>
      </c>
      <c r="C11" s="261">
        <v>64</v>
      </c>
      <c r="D11" s="293">
        <v>185</v>
      </c>
      <c r="E11" s="261">
        <v>265</v>
      </c>
      <c r="F11" s="261">
        <v>150</v>
      </c>
      <c r="G11" s="293">
        <v>415</v>
      </c>
      <c r="H11" s="261">
        <v>42</v>
      </c>
      <c r="I11" s="261">
        <v>11</v>
      </c>
      <c r="J11" s="293">
        <v>53</v>
      </c>
      <c r="K11" s="260">
        <v>36</v>
      </c>
      <c r="L11" s="261">
        <v>18</v>
      </c>
      <c r="M11" s="293">
        <v>54</v>
      </c>
      <c r="N11" s="19">
        <f t="shared" ref="N11:P12" si="0">B11+E11+H11+K11</f>
        <v>464</v>
      </c>
      <c r="O11" s="20">
        <f t="shared" si="0"/>
        <v>243</v>
      </c>
      <c r="P11" s="20">
        <f t="shared" si="0"/>
        <v>707</v>
      </c>
    </row>
    <row r="12" spans="1:16" ht="10.8">
      <c r="A12" s="40" t="s">
        <v>452</v>
      </c>
      <c r="B12" s="260">
        <v>159</v>
      </c>
      <c r="C12" s="261">
        <v>87</v>
      </c>
      <c r="D12" s="293">
        <v>246</v>
      </c>
      <c r="E12" s="260">
        <v>323</v>
      </c>
      <c r="F12" s="261">
        <v>172</v>
      </c>
      <c r="G12" s="293">
        <v>495</v>
      </c>
      <c r="H12" s="260">
        <v>54</v>
      </c>
      <c r="I12" s="261">
        <v>26</v>
      </c>
      <c r="J12" s="293">
        <v>80</v>
      </c>
      <c r="K12" s="260">
        <v>31</v>
      </c>
      <c r="L12" s="261">
        <v>23</v>
      </c>
      <c r="M12" s="293">
        <v>54</v>
      </c>
      <c r="N12" s="19">
        <f t="shared" si="0"/>
        <v>567</v>
      </c>
      <c r="O12" s="20">
        <f t="shared" si="0"/>
        <v>308</v>
      </c>
      <c r="P12" s="20">
        <f t="shared" si="0"/>
        <v>875</v>
      </c>
    </row>
    <row r="13" spans="1:16" ht="10.8">
      <c r="A13" s="40" t="s">
        <v>453</v>
      </c>
      <c r="B13" s="260">
        <v>156</v>
      </c>
      <c r="C13" s="261">
        <v>106</v>
      </c>
      <c r="D13" s="293">
        <v>262</v>
      </c>
      <c r="E13" s="261">
        <v>288</v>
      </c>
      <c r="F13" s="261">
        <v>156</v>
      </c>
      <c r="G13" s="293">
        <v>444</v>
      </c>
      <c r="H13" s="261">
        <v>35</v>
      </c>
      <c r="I13" s="261">
        <v>11</v>
      </c>
      <c r="J13" s="293">
        <v>46</v>
      </c>
      <c r="K13" s="260">
        <v>28</v>
      </c>
      <c r="L13" s="261">
        <v>22</v>
      </c>
      <c r="M13" s="293">
        <v>50</v>
      </c>
      <c r="N13" s="19">
        <f>B13+E13+H13+K13</f>
        <v>507</v>
      </c>
      <c r="O13" s="20">
        <f>C13+F13+I13+L13</f>
        <v>295</v>
      </c>
      <c r="P13" s="20">
        <f>D13+G13+J13+M13</f>
        <v>802</v>
      </c>
    </row>
    <row r="14" spans="1:16" ht="10.8">
      <c r="A14" s="40"/>
      <c r="B14" s="260"/>
      <c r="C14" s="261"/>
      <c r="D14" s="293"/>
      <c r="E14" s="261"/>
      <c r="F14" s="261"/>
      <c r="G14" s="293"/>
      <c r="H14" s="261"/>
      <c r="I14" s="261"/>
      <c r="J14" s="293"/>
      <c r="K14" s="260"/>
      <c r="L14" s="261"/>
      <c r="M14" s="293"/>
      <c r="N14" s="19"/>
      <c r="O14" s="20"/>
      <c r="P14" s="20"/>
    </row>
    <row r="15" spans="1:16" ht="10.8">
      <c r="A15" s="40" t="s">
        <v>409</v>
      </c>
      <c r="B15" s="260">
        <v>2</v>
      </c>
      <c r="C15" s="261">
        <v>5</v>
      </c>
      <c r="D15" s="293">
        <v>7</v>
      </c>
      <c r="E15" s="261">
        <v>19</v>
      </c>
      <c r="F15" s="261">
        <v>4</v>
      </c>
      <c r="G15" s="293">
        <v>23</v>
      </c>
      <c r="H15" s="261">
        <v>3</v>
      </c>
      <c r="I15" s="261">
        <v>0</v>
      </c>
      <c r="J15" s="261">
        <v>3</v>
      </c>
      <c r="K15" s="260">
        <v>0</v>
      </c>
      <c r="L15" s="261">
        <v>1</v>
      </c>
      <c r="M15" s="293">
        <v>1</v>
      </c>
      <c r="N15" s="19">
        <f t="shared" ref="N15:P16" si="1">B15+E15+H15+K15</f>
        <v>24</v>
      </c>
      <c r="O15" s="20">
        <f t="shared" si="1"/>
        <v>10</v>
      </c>
      <c r="P15" s="20">
        <f t="shared" si="1"/>
        <v>34</v>
      </c>
    </row>
    <row r="16" spans="1:16" ht="10.8">
      <c r="A16" s="40" t="s">
        <v>422</v>
      </c>
      <c r="B16" s="260">
        <v>0</v>
      </c>
      <c r="C16" s="261">
        <v>0</v>
      </c>
      <c r="D16" s="293">
        <v>0</v>
      </c>
      <c r="E16" s="261">
        <v>0</v>
      </c>
      <c r="F16" s="261">
        <v>0</v>
      </c>
      <c r="G16" s="293">
        <v>0</v>
      </c>
      <c r="H16" s="261">
        <v>3</v>
      </c>
      <c r="I16" s="261">
        <v>0</v>
      </c>
      <c r="J16" s="261">
        <v>3</v>
      </c>
      <c r="K16" s="260">
        <v>0</v>
      </c>
      <c r="L16" s="261">
        <v>0</v>
      </c>
      <c r="M16" s="293">
        <v>0</v>
      </c>
      <c r="N16" s="19">
        <f t="shared" si="1"/>
        <v>3</v>
      </c>
      <c r="O16" s="20">
        <f t="shared" si="1"/>
        <v>0</v>
      </c>
      <c r="P16" s="20">
        <f t="shared" si="1"/>
        <v>3</v>
      </c>
    </row>
    <row r="18" spans="1:25" ht="10.199999999999999" customHeight="1">
      <c r="A18" s="348" t="s">
        <v>536</v>
      </c>
      <c r="B18" s="348"/>
      <c r="C18" s="348"/>
      <c r="D18" s="348"/>
      <c r="E18" s="348"/>
      <c r="F18" s="348"/>
      <c r="G18" s="348"/>
      <c r="H18" s="348"/>
      <c r="I18" s="348"/>
      <c r="J18" s="348"/>
      <c r="K18" s="348"/>
      <c r="L18" s="348"/>
      <c r="M18" s="348"/>
      <c r="N18" s="348"/>
      <c r="O18" s="348"/>
      <c r="P18" s="348"/>
      <c r="Q18" s="313"/>
      <c r="R18" s="313"/>
      <c r="S18" s="313"/>
      <c r="T18" s="313"/>
      <c r="U18" s="313"/>
      <c r="V18" s="313"/>
      <c r="W18" s="313"/>
      <c r="X18" s="313"/>
    </row>
    <row r="19" spans="1:25" ht="21" customHeight="1">
      <c r="A19" s="336" t="s">
        <v>550</v>
      </c>
      <c r="B19" s="336"/>
      <c r="C19" s="336"/>
      <c r="D19" s="336"/>
      <c r="E19" s="336"/>
      <c r="F19" s="336"/>
      <c r="G19" s="336"/>
      <c r="H19" s="336"/>
      <c r="I19" s="336"/>
      <c r="J19" s="336"/>
      <c r="K19" s="336"/>
      <c r="L19" s="336"/>
      <c r="M19" s="336"/>
      <c r="N19" s="336"/>
      <c r="O19" s="336"/>
      <c r="P19" s="336"/>
      <c r="Q19" s="172"/>
      <c r="R19" s="172"/>
      <c r="S19" s="172"/>
      <c r="T19" s="172"/>
      <c r="U19" s="172"/>
      <c r="V19" s="172"/>
      <c r="W19" s="172"/>
      <c r="X19" s="172"/>
      <c r="Y19" s="172"/>
    </row>
    <row r="20" spans="1:25" ht="47.4" customHeight="1">
      <c r="A20" s="336" t="s">
        <v>551</v>
      </c>
      <c r="B20" s="336"/>
      <c r="C20" s="336"/>
      <c r="D20" s="336"/>
      <c r="E20" s="336"/>
      <c r="F20" s="336"/>
      <c r="G20" s="336"/>
      <c r="H20" s="336"/>
      <c r="I20" s="336"/>
      <c r="J20" s="336"/>
      <c r="K20" s="336"/>
      <c r="L20" s="336"/>
      <c r="M20" s="336"/>
      <c r="N20" s="336"/>
      <c r="O20" s="336"/>
      <c r="P20" s="336"/>
      <c r="Q20" s="170"/>
      <c r="R20" s="170"/>
      <c r="S20" s="170"/>
      <c r="T20" s="170"/>
      <c r="U20" s="170"/>
      <c r="V20" s="170"/>
      <c r="W20" s="170"/>
      <c r="X20" s="170"/>
    </row>
  </sheetData>
  <mergeCells count="7">
    <mergeCell ref="A3:P3"/>
    <mergeCell ref="A2:P2"/>
    <mergeCell ref="A20:P20"/>
    <mergeCell ref="A19:P19"/>
    <mergeCell ref="A18:P18"/>
    <mergeCell ref="B5:D5"/>
    <mergeCell ref="B6:D6"/>
  </mergeCells>
  <pageMargins left="0.39370078740157483" right="0.39370078740157483" top="0.39370078740157483" bottom="0.59055118110236227" header="0.51181102362204722" footer="0.31496062992125984"/>
  <pageSetup paperSize="9" scale="94" orientation="landscape"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AW21"/>
  <sheetViews>
    <sheetView zoomScaleNormal="100" workbookViewId="0"/>
  </sheetViews>
  <sheetFormatPr defaultColWidth="9.28515625" defaultRowHeight="11.25" customHeight="1"/>
  <cols>
    <col min="1" max="1" width="59.7109375" style="2" customWidth="1"/>
    <col min="2" max="28" width="6.42578125" style="2" customWidth="1"/>
    <col min="29" max="16384" width="9.28515625" style="2"/>
  </cols>
  <sheetData>
    <row r="1" spans="1:28" ht="11.25" customHeight="1">
      <c r="A1" s="32"/>
    </row>
    <row r="2" spans="1:28" s="21" customFormat="1" ht="11.25" customHeight="1">
      <c r="A2" s="109" t="s">
        <v>539</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141" customFormat="1" ht="12">
      <c r="A3" s="136" t="s">
        <v>479</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row>
    <row r="4" spans="1:28" s="21" customFormat="1" ht="11.25" customHeight="1">
      <c r="A4" s="349" t="s">
        <v>424</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row>
    <row r="5" spans="1:28" s="153" customFormat="1" ht="13.8" thickBot="1"/>
    <row r="6" spans="1:28" ht="11.25" customHeight="1">
      <c r="A6" s="108"/>
      <c r="B6" s="350" t="s">
        <v>446</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row>
    <row r="7" spans="1:28" ht="11.25" customHeight="1">
      <c r="A7" s="107"/>
      <c r="B7" s="352">
        <v>2007</v>
      </c>
      <c r="C7" s="353"/>
      <c r="D7" s="4">
        <f>B7-1</f>
        <v>2006</v>
      </c>
      <c r="E7" s="5"/>
      <c r="F7" s="11">
        <f>D7-1</f>
        <v>2005</v>
      </c>
      <c r="G7" s="5"/>
      <c r="H7" s="11">
        <f>F7-1</f>
        <v>2004</v>
      </c>
      <c r="I7" s="5"/>
      <c r="J7" s="11">
        <f>H7-1</f>
        <v>2003</v>
      </c>
      <c r="K7" s="5"/>
      <c r="L7" s="11">
        <f>J7-1</f>
        <v>2002</v>
      </c>
      <c r="M7" s="5"/>
      <c r="N7" s="11">
        <f>L7-1</f>
        <v>2001</v>
      </c>
      <c r="O7" s="5"/>
      <c r="P7" s="11">
        <f>N7-1</f>
        <v>2000</v>
      </c>
      <c r="Q7" s="35"/>
      <c r="R7" s="11">
        <f>P7-1</f>
        <v>1999</v>
      </c>
      <c r="S7" s="5"/>
      <c r="T7" s="11">
        <f>R7-1</f>
        <v>1998</v>
      </c>
      <c r="U7" s="35"/>
      <c r="V7" s="11">
        <f>T7-1</f>
        <v>1997</v>
      </c>
      <c r="W7" s="5"/>
      <c r="X7" s="11">
        <f>V7-1</f>
        <v>1996</v>
      </c>
      <c r="Y7" s="5"/>
      <c r="Z7" s="106" t="s">
        <v>44</v>
      </c>
      <c r="AA7" s="5"/>
      <c r="AB7" s="5"/>
    </row>
    <row r="8" spans="1:28" ht="11.25" customHeight="1">
      <c r="A8" s="105"/>
      <c r="B8" s="104" t="s">
        <v>426</v>
      </c>
      <c r="C8" s="39" t="s">
        <v>427</v>
      </c>
      <c r="D8" s="38" t="s">
        <v>426</v>
      </c>
      <c r="E8" s="38" t="s">
        <v>427</v>
      </c>
      <c r="F8" s="104" t="s">
        <v>426</v>
      </c>
      <c r="G8" s="38" t="s">
        <v>427</v>
      </c>
      <c r="H8" s="104" t="s">
        <v>426</v>
      </c>
      <c r="I8" s="38" t="s">
        <v>427</v>
      </c>
      <c r="J8" s="104" t="s">
        <v>426</v>
      </c>
      <c r="K8" s="38" t="s">
        <v>427</v>
      </c>
      <c r="L8" s="104" t="s">
        <v>426</v>
      </c>
      <c r="M8" s="38" t="s">
        <v>427</v>
      </c>
      <c r="N8" s="104" t="s">
        <v>426</v>
      </c>
      <c r="O8" s="38" t="s">
        <v>427</v>
      </c>
      <c r="P8" s="104" t="s">
        <v>426</v>
      </c>
      <c r="Q8" s="38" t="s">
        <v>427</v>
      </c>
      <c r="R8" s="104" t="s">
        <v>426</v>
      </c>
      <c r="S8" s="38" t="s">
        <v>427</v>
      </c>
      <c r="T8" s="104" t="s">
        <v>426</v>
      </c>
      <c r="U8" s="38" t="s">
        <v>427</v>
      </c>
      <c r="V8" s="104" t="s">
        <v>426</v>
      </c>
      <c r="W8" s="38" t="s">
        <v>427</v>
      </c>
      <c r="X8" s="104" t="s">
        <v>426</v>
      </c>
      <c r="Y8" s="38" t="s">
        <v>427</v>
      </c>
      <c r="Z8" s="104" t="s">
        <v>426</v>
      </c>
      <c r="AA8" s="38" t="s">
        <v>427</v>
      </c>
      <c r="AB8" s="38" t="s">
        <v>428</v>
      </c>
    </row>
    <row r="9" spans="1:28" ht="11.25" customHeight="1">
      <c r="A9" s="21"/>
      <c r="B9" s="102"/>
      <c r="C9" s="103"/>
      <c r="D9" s="16"/>
      <c r="E9" s="16"/>
      <c r="F9" s="102"/>
      <c r="G9" s="16"/>
      <c r="H9" s="102"/>
      <c r="I9" s="16"/>
      <c r="J9" s="102"/>
      <c r="K9" s="16"/>
      <c r="L9" s="102"/>
      <c r="M9" s="16"/>
      <c r="N9" s="102"/>
      <c r="O9" s="16"/>
      <c r="P9" s="102"/>
      <c r="Q9" s="16"/>
      <c r="R9" s="102"/>
      <c r="S9" s="16"/>
      <c r="T9" s="102"/>
      <c r="U9" s="16"/>
      <c r="V9" s="102"/>
      <c r="W9" s="16"/>
      <c r="X9" s="102"/>
      <c r="Y9" s="16"/>
      <c r="Z9" s="102"/>
      <c r="AA9" s="16"/>
      <c r="AB9" s="16"/>
    </row>
    <row r="10" spans="1:28" ht="11.25" customHeight="1">
      <c r="A10" s="40" t="s">
        <v>450</v>
      </c>
      <c r="B10" s="260">
        <v>0</v>
      </c>
      <c r="C10" s="293">
        <v>0</v>
      </c>
      <c r="D10" s="261">
        <v>15</v>
      </c>
      <c r="E10" s="261">
        <v>12</v>
      </c>
      <c r="F10" s="260">
        <v>89</v>
      </c>
      <c r="G10" s="261">
        <v>70</v>
      </c>
      <c r="H10" s="260">
        <v>221</v>
      </c>
      <c r="I10" s="261">
        <v>159</v>
      </c>
      <c r="J10" s="260">
        <v>410</v>
      </c>
      <c r="K10" s="261">
        <v>178</v>
      </c>
      <c r="L10" s="260">
        <v>355</v>
      </c>
      <c r="M10" s="261">
        <v>204</v>
      </c>
      <c r="N10" s="260">
        <v>250</v>
      </c>
      <c r="O10" s="261">
        <v>140</v>
      </c>
      <c r="P10" s="260">
        <v>137</v>
      </c>
      <c r="Q10" s="261">
        <v>83</v>
      </c>
      <c r="R10" s="260">
        <v>65</v>
      </c>
      <c r="S10" s="261">
        <v>46</v>
      </c>
      <c r="T10" s="260">
        <v>25</v>
      </c>
      <c r="U10" s="261">
        <v>17</v>
      </c>
      <c r="V10" s="260">
        <v>15</v>
      </c>
      <c r="W10" s="261">
        <v>10</v>
      </c>
      <c r="X10" s="260">
        <v>2</v>
      </c>
      <c r="Y10" s="261">
        <v>1</v>
      </c>
      <c r="Z10" s="19">
        <f>B10+D10+F10+H10+J10+L10+N10+P10+R10+T10+V10+X10</f>
        <v>1584</v>
      </c>
      <c r="AA10" s="20">
        <f>C10++E10+G10+I10+K10+M10+O10+Q10+S10+U10+W10+Y10</f>
        <v>920</v>
      </c>
      <c r="AB10" s="20">
        <f>SUM(Z10:AA10)</f>
        <v>2504</v>
      </c>
    </row>
    <row r="11" spans="1:28" ht="11.25" customHeight="1">
      <c r="A11" s="40"/>
      <c r="B11" s="294"/>
      <c r="C11" s="295"/>
      <c r="D11" s="296"/>
      <c r="E11" s="296"/>
      <c r="F11" s="260"/>
      <c r="G11" s="261"/>
      <c r="H11" s="260"/>
      <c r="I11" s="261"/>
      <c r="J11" s="260"/>
      <c r="K11" s="261"/>
      <c r="L11" s="260"/>
      <c r="M11" s="261"/>
      <c r="N11" s="260"/>
      <c r="O11" s="261"/>
      <c r="P11" s="260"/>
      <c r="Q11" s="261"/>
      <c r="R11" s="260"/>
      <c r="S11" s="261"/>
      <c r="T11" s="260"/>
      <c r="U11" s="261"/>
      <c r="V11" s="260"/>
      <c r="W11" s="261"/>
      <c r="X11" s="260"/>
      <c r="Y11" s="261"/>
      <c r="Z11" s="19"/>
      <c r="AA11" s="20"/>
      <c r="AB11" s="20"/>
    </row>
    <row r="12" spans="1:28" ht="11.25" customHeight="1">
      <c r="A12" s="40" t="s">
        <v>451</v>
      </c>
      <c r="B12" s="260">
        <v>0</v>
      </c>
      <c r="C12" s="293">
        <v>0</v>
      </c>
      <c r="D12" s="261">
        <v>12</v>
      </c>
      <c r="E12" s="261">
        <v>10</v>
      </c>
      <c r="F12" s="260">
        <v>67</v>
      </c>
      <c r="G12" s="261">
        <v>42</v>
      </c>
      <c r="H12" s="260">
        <v>110</v>
      </c>
      <c r="I12" s="261">
        <v>68</v>
      </c>
      <c r="J12" s="260">
        <v>123</v>
      </c>
      <c r="K12" s="261">
        <v>49</v>
      </c>
      <c r="L12" s="260">
        <v>70</v>
      </c>
      <c r="M12" s="261">
        <v>37</v>
      </c>
      <c r="N12" s="260">
        <v>43</v>
      </c>
      <c r="O12" s="261">
        <v>21</v>
      </c>
      <c r="P12" s="260">
        <v>26</v>
      </c>
      <c r="Q12" s="261">
        <v>12</v>
      </c>
      <c r="R12" s="260">
        <v>9</v>
      </c>
      <c r="S12" s="261">
        <v>2</v>
      </c>
      <c r="T12" s="260">
        <v>1</v>
      </c>
      <c r="U12" s="261">
        <v>2</v>
      </c>
      <c r="V12" s="260">
        <v>3</v>
      </c>
      <c r="W12" s="261">
        <v>0</v>
      </c>
      <c r="X12" s="260">
        <v>0</v>
      </c>
      <c r="Y12" s="261">
        <v>0</v>
      </c>
      <c r="Z12" s="19">
        <f>B12+D12+F12+H12+J12+L12+N12+P12+R12+T12+V12+X12</f>
        <v>464</v>
      </c>
      <c r="AA12" s="20">
        <f>C12++E12+G12+I12+K12+M12+O12+Q12+S12+U12+W12+Y12</f>
        <v>243</v>
      </c>
      <c r="AB12" s="20">
        <f>SUM(Z12:AA12)</f>
        <v>707</v>
      </c>
    </row>
    <row r="13" spans="1:28" ht="11.25" customHeight="1">
      <c r="A13" s="40" t="s">
        <v>452</v>
      </c>
      <c r="B13" s="260">
        <v>0</v>
      </c>
      <c r="C13" s="293">
        <v>0</v>
      </c>
      <c r="D13" s="261">
        <v>0</v>
      </c>
      <c r="E13" s="261">
        <v>0</v>
      </c>
      <c r="F13" s="260">
        <v>0</v>
      </c>
      <c r="G13" s="261">
        <v>1</v>
      </c>
      <c r="H13" s="260">
        <v>86</v>
      </c>
      <c r="I13" s="261">
        <v>68</v>
      </c>
      <c r="J13" s="260">
        <v>185</v>
      </c>
      <c r="K13" s="261">
        <v>61</v>
      </c>
      <c r="L13" s="260">
        <v>130</v>
      </c>
      <c r="M13" s="261">
        <v>73</v>
      </c>
      <c r="N13" s="260">
        <v>85</v>
      </c>
      <c r="O13" s="261">
        <v>50</v>
      </c>
      <c r="P13" s="260">
        <v>46</v>
      </c>
      <c r="Q13" s="261">
        <v>29</v>
      </c>
      <c r="R13" s="260">
        <v>25</v>
      </c>
      <c r="S13" s="261">
        <v>14</v>
      </c>
      <c r="T13" s="260">
        <v>5</v>
      </c>
      <c r="U13" s="261">
        <v>7</v>
      </c>
      <c r="V13" s="260">
        <v>4</v>
      </c>
      <c r="W13" s="261">
        <v>4</v>
      </c>
      <c r="X13" s="260">
        <v>1</v>
      </c>
      <c r="Y13" s="261">
        <v>1</v>
      </c>
      <c r="Z13" s="19">
        <f>B13+D13+F13+H13+J13+L13+N13+P13+R13+T13+V13+X13</f>
        <v>567</v>
      </c>
      <c r="AA13" s="20">
        <f>C13++E13+G13+I13+K13+M13+O13+Q13+S13+U13+W13+Y13</f>
        <v>308</v>
      </c>
      <c r="AB13" s="20">
        <f>SUM(Z13:AA13)</f>
        <v>875</v>
      </c>
    </row>
    <row r="14" spans="1:28" ht="11.25" customHeight="1">
      <c r="A14" s="40" t="s">
        <v>453</v>
      </c>
      <c r="B14" s="260">
        <v>0</v>
      </c>
      <c r="C14" s="293">
        <v>0</v>
      </c>
      <c r="D14" s="261">
        <v>0</v>
      </c>
      <c r="E14" s="261">
        <v>0</v>
      </c>
      <c r="F14" s="260">
        <v>0</v>
      </c>
      <c r="G14" s="261">
        <v>0</v>
      </c>
      <c r="H14" s="260">
        <v>1</v>
      </c>
      <c r="I14" s="261">
        <v>0</v>
      </c>
      <c r="J14" s="260">
        <v>123</v>
      </c>
      <c r="K14" s="261">
        <v>55</v>
      </c>
      <c r="L14" s="260">
        <v>184</v>
      </c>
      <c r="M14" s="261">
        <v>102</v>
      </c>
      <c r="N14" s="260">
        <v>99</v>
      </c>
      <c r="O14" s="261">
        <v>63</v>
      </c>
      <c r="P14" s="260">
        <v>57</v>
      </c>
      <c r="Q14" s="261">
        <v>39</v>
      </c>
      <c r="R14" s="260">
        <v>27</v>
      </c>
      <c r="S14" s="261">
        <v>23</v>
      </c>
      <c r="T14" s="260">
        <v>9</v>
      </c>
      <c r="U14" s="261">
        <v>8</v>
      </c>
      <c r="V14" s="260">
        <v>6</v>
      </c>
      <c r="W14" s="261">
        <v>5</v>
      </c>
      <c r="X14" s="260">
        <v>1</v>
      </c>
      <c r="Y14" s="261">
        <v>0</v>
      </c>
      <c r="Z14" s="19">
        <f>B14+D14+F14+H14+J14+L14+N14+P14+R14+T14+V14+X14</f>
        <v>507</v>
      </c>
      <c r="AA14" s="20">
        <f>C14++E14+G14+I14+K14+M14+O14+Q14+S14+U14+W14+Y14</f>
        <v>295</v>
      </c>
      <c r="AB14" s="20">
        <f>SUM(Z14:AA14)</f>
        <v>802</v>
      </c>
    </row>
    <row r="15" spans="1:28" ht="11.25" customHeight="1">
      <c r="A15" s="40"/>
      <c r="B15" s="294"/>
      <c r="C15" s="295"/>
      <c r="D15" s="296"/>
      <c r="E15" s="296"/>
      <c r="F15" s="260"/>
      <c r="G15" s="261"/>
      <c r="H15" s="260"/>
      <c r="I15" s="261"/>
      <c r="J15" s="260"/>
      <c r="K15" s="261"/>
      <c r="L15" s="260"/>
      <c r="M15" s="261"/>
      <c r="N15" s="260"/>
      <c r="O15" s="261"/>
      <c r="P15" s="260"/>
      <c r="Q15" s="261"/>
      <c r="R15" s="260"/>
      <c r="S15" s="261"/>
      <c r="T15" s="260"/>
      <c r="U15" s="261"/>
      <c r="V15" s="260"/>
      <c r="W15" s="261"/>
      <c r="X15" s="260"/>
      <c r="Y15" s="293"/>
      <c r="Z15" s="20"/>
      <c r="AA15" s="20"/>
      <c r="AB15" s="20"/>
    </row>
    <row r="16" spans="1:28" ht="11.25" customHeight="1">
      <c r="A16" s="40" t="s">
        <v>409</v>
      </c>
      <c r="B16" s="260">
        <v>0</v>
      </c>
      <c r="C16" s="293">
        <v>0</v>
      </c>
      <c r="D16" s="261">
        <v>1</v>
      </c>
      <c r="E16" s="261">
        <v>0</v>
      </c>
      <c r="F16" s="260">
        <v>3</v>
      </c>
      <c r="G16" s="261">
        <v>0</v>
      </c>
      <c r="H16" s="260">
        <v>2</v>
      </c>
      <c r="I16" s="261">
        <v>1</v>
      </c>
      <c r="J16" s="260">
        <v>7</v>
      </c>
      <c r="K16" s="261">
        <v>1</v>
      </c>
      <c r="L16" s="260">
        <v>5</v>
      </c>
      <c r="M16" s="261">
        <v>1</v>
      </c>
      <c r="N16" s="260">
        <v>5</v>
      </c>
      <c r="O16" s="261">
        <v>1</v>
      </c>
      <c r="P16" s="260">
        <v>0</v>
      </c>
      <c r="Q16" s="261">
        <v>3</v>
      </c>
      <c r="R16" s="260">
        <v>1</v>
      </c>
      <c r="S16" s="261">
        <v>2</v>
      </c>
      <c r="T16" s="260">
        <v>0</v>
      </c>
      <c r="U16" s="261">
        <v>0</v>
      </c>
      <c r="V16" s="260">
        <v>0</v>
      </c>
      <c r="W16" s="261">
        <v>1</v>
      </c>
      <c r="X16" s="260">
        <v>0</v>
      </c>
      <c r="Y16" s="261">
        <v>0</v>
      </c>
      <c r="Z16" s="19">
        <f>B16+D16+F16+H16+J16+L16+N16+P16+R16+T16+V16+X16</f>
        <v>24</v>
      </c>
      <c r="AA16" s="20">
        <f>C16++E16+G16+I16+K16+M16+O16+Q16+S16+U16+W16+Y16</f>
        <v>10</v>
      </c>
      <c r="AB16" s="20">
        <f>SUM(Z16:AA16)</f>
        <v>34</v>
      </c>
    </row>
    <row r="17" spans="1:49" ht="11.25" customHeight="1">
      <c r="A17" s="40" t="s">
        <v>422</v>
      </c>
      <c r="B17" s="260">
        <v>0</v>
      </c>
      <c r="C17" s="293">
        <v>0</v>
      </c>
      <c r="D17" s="261">
        <v>0</v>
      </c>
      <c r="E17" s="261">
        <v>0</v>
      </c>
      <c r="F17" s="260">
        <v>0</v>
      </c>
      <c r="G17" s="261">
        <v>0</v>
      </c>
      <c r="H17" s="260">
        <v>0</v>
      </c>
      <c r="I17" s="261">
        <v>0</v>
      </c>
      <c r="J17" s="260">
        <v>1</v>
      </c>
      <c r="K17" s="261">
        <v>0</v>
      </c>
      <c r="L17" s="260">
        <v>0</v>
      </c>
      <c r="M17" s="261">
        <v>0</v>
      </c>
      <c r="N17" s="260">
        <v>2</v>
      </c>
      <c r="O17" s="261">
        <v>0</v>
      </c>
      <c r="P17" s="260">
        <v>0</v>
      </c>
      <c r="Q17" s="261">
        <v>0</v>
      </c>
      <c r="R17" s="260">
        <v>0</v>
      </c>
      <c r="S17" s="261">
        <v>0</v>
      </c>
      <c r="T17" s="260">
        <v>0</v>
      </c>
      <c r="U17" s="261">
        <v>0</v>
      </c>
      <c r="V17" s="260">
        <v>0</v>
      </c>
      <c r="W17" s="261">
        <v>0</v>
      </c>
      <c r="X17" s="260">
        <v>0</v>
      </c>
      <c r="Y17" s="261">
        <v>0</v>
      </c>
      <c r="Z17" s="19">
        <f>B17+D17+F17+H17+J17+L17+N17+P17+R17+T17+V17+X17</f>
        <v>3</v>
      </c>
      <c r="AA17" s="20">
        <f>C17++E17+G17+I17+K17+M17+O17+Q17+S17+U17+W17+Y17</f>
        <v>0</v>
      </c>
      <c r="AB17" s="20">
        <f>SUM(Z17:AA17)</f>
        <v>3</v>
      </c>
      <c r="AC17" s="98"/>
      <c r="AD17" s="20"/>
      <c r="AE17" s="20"/>
      <c r="AF17" s="20"/>
      <c r="AG17" s="20"/>
      <c r="AH17" s="20"/>
      <c r="AI17" s="20"/>
      <c r="AJ17" s="20"/>
      <c r="AK17" s="20"/>
      <c r="AL17" s="20"/>
      <c r="AM17" s="20"/>
      <c r="AN17" s="20"/>
      <c r="AO17" s="20"/>
      <c r="AP17" s="20"/>
      <c r="AQ17" s="20"/>
      <c r="AR17" s="20"/>
      <c r="AS17" s="20"/>
      <c r="AT17" s="20"/>
      <c r="AU17" s="20"/>
      <c r="AV17" s="20"/>
      <c r="AW17" s="20"/>
    </row>
    <row r="18" spans="1:49" s="21" customFormat="1" ht="11.25" customHeight="1">
      <c r="A18" s="101"/>
      <c r="B18" s="99"/>
      <c r="C18" s="99"/>
      <c r="D18" s="99"/>
      <c r="E18" s="99"/>
      <c r="F18" s="100"/>
      <c r="G18" s="99"/>
      <c r="H18" s="99"/>
      <c r="I18" s="99"/>
      <c r="J18" s="99"/>
      <c r="K18" s="99"/>
      <c r="L18" s="99"/>
      <c r="M18" s="99"/>
      <c r="N18" s="99"/>
      <c r="O18" s="99"/>
      <c r="P18" s="99"/>
      <c r="Q18" s="99"/>
      <c r="R18" s="99"/>
      <c r="S18" s="99"/>
      <c r="T18" s="99"/>
      <c r="U18" s="99"/>
      <c r="V18" s="99"/>
      <c r="W18" s="99"/>
      <c r="X18" s="99"/>
      <c r="Y18" s="99"/>
      <c r="Z18" s="99"/>
      <c r="AA18" s="99"/>
      <c r="AB18" s="99"/>
    </row>
    <row r="19" spans="1:49" s="21" customFormat="1" ht="11.25" customHeight="1">
      <c r="A19" s="348" t="s">
        <v>536</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row>
    <row r="20" spans="1:49" s="98" customFormat="1" ht="21" customHeight="1">
      <c r="A20" s="336" t="s">
        <v>550</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row>
    <row r="21" spans="1:49" s="98" customFormat="1" ht="32.4" customHeight="1">
      <c r="A21" s="336" t="s">
        <v>551</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row>
  </sheetData>
  <mergeCells count="6">
    <mergeCell ref="A4:AB4"/>
    <mergeCell ref="B6:AB6"/>
    <mergeCell ref="B7:C7"/>
    <mergeCell ref="A20:AB20"/>
    <mergeCell ref="A21:AB21"/>
    <mergeCell ref="A19:AB19"/>
  </mergeCells>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pageSetUpPr fitToPage="1"/>
  </sheetPr>
  <dimension ref="A1:T54"/>
  <sheetViews>
    <sheetView zoomScaleNormal="100" workbookViewId="0"/>
  </sheetViews>
  <sheetFormatPr defaultColWidth="9.28515625" defaultRowHeight="10.199999999999999"/>
  <cols>
    <col min="1" max="1" width="24.140625" style="98" customWidth="1"/>
    <col min="2" max="16384" width="9.28515625" style="98"/>
  </cols>
  <sheetData>
    <row r="1" spans="1:20" ht="10.8">
      <c r="A1" s="32"/>
      <c r="B1" s="1"/>
      <c r="D1" s="2"/>
      <c r="E1" s="2"/>
      <c r="F1" s="2"/>
      <c r="G1" s="2"/>
      <c r="H1" s="2"/>
      <c r="I1" s="2"/>
      <c r="J1" s="2"/>
      <c r="K1" s="2"/>
      <c r="L1" s="2"/>
      <c r="M1" s="2"/>
      <c r="N1" s="2"/>
      <c r="O1" s="2"/>
      <c r="P1" s="2"/>
    </row>
    <row r="2" spans="1:20" ht="10.8">
      <c r="A2" s="347" t="s">
        <v>35</v>
      </c>
      <c r="B2" s="347"/>
      <c r="C2" s="347"/>
      <c r="D2" s="347"/>
      <c r="E2" s="347"/>
      <c r="F2" s="347"/>
      <c r="G2" s="347"/>
      <c r="H2" s="347"/>
      <c r="I2" s="347"/>
      <c r="J2" s="347"/>
      <c r="K2" s="347"/>
      <c r="L2" s="347"/>
      <c r="M2" s="347"/>
      <c r="N2" s="347"/>
      <c r="O2" s="347"/>
      <c r="P2" s="347"/>
      <c r="Q2" s="347"/>
      <c r="R2" s="347"/>
      <c r="S2" s="347"/>
    </row>
    <row r="3" spans="1:20" s="148" customFormat="1" ht="12">
      <c r="A3" s="136" t="s">
        <v>479</v>
      </c>
      <c r="B3" s="136"/>
      <c r="C3" s="136"/>
      <c r="D3" s="136"/>
      <c r="E3" s="136"/>
      <c r="F3" s="136"/>
      <c r="G3" s="136"/>
      <c r="H3" s="136"/>
      <c r="I3" s="136"/>
      <c r="J3" s="136"/>
      <c r="K3" s="136"/>
      <c r="L3" s="136"/>
      <c r="M3" s="136"/>
      <c r="N3" s="136"/>
      <c r="O3" s="136"/>
      <c r="P3" s="136"/>
      <c r="Q3" s="136"/>
      <c r="R3" s="136"/>
      <c r="S3" s="136"/>
    </row>
    <row r="4" spans="1:20" ht="12.6">
      <c r="A4" s="26"/>
      <c r="B4" s="4"/>
      <c r="C4" s="4"/>
      <c r="D4" s="5"/>
      <c r="E4" s="5"/>
      <c r="F4" s="5"/>
      <c r="G4" s="5"/>
      <c r="H4" s="5"/>
      <c r="I4" s="5"/>
      <c r="J4" s="5"/>
      <c r="K4" s="5"/>
      <c r="L4" s="5"/>
      <c r="M4" s="5"/>
      <c r="N4" s="5"/>
      <c r="O4" s="5"/>
      <c r="P4" s="5"/>
    </row>
    <row r="5" spans="1:20" ht="10.8">
      <c r="A5" s="347" t="s">
        <v>454</v>
      </c>
      <c r="B5" s="347"/>
      <c r="C5" s="347"/>
      <c r="D5" s="347"/>
      <c r="E5" s="347"/>
      <c r="F5" s="347"/>
      <c r="G5" s="347"/>
      <c r="H5" s="347"/>
      <c r="I5" s="347"/>
      <c r="J5" s="347"/>
      <c r="K5" s="347"/>
      <c r="L5" s="347"/>
      <c r="M5" s="347"/>
      <c r="N5" s="347"/>
      <c r="O5" s="347"/>
      <c r="P5" s="347"/>
      <c r="Q5" s="347"/>
      <c r="R5" s="347"/>
      <c r="S5" s="347"/>
    </row>
    <row r="6" spans="1:20" ht="10.8">
      <c r="A6" s="118"/>
      <c r="B6" s="118"/>
      <c r="C6" s="118"/>
      <c r="D6" s="118"/>
      <c r="E6" s="118"/>
      <c r="F6" s="118"/>
      <c r="G6" s="118"/>
      <c r="H6" s="118"/>
      <c r="I6" s="118"/>
      <c r="J6" s="118"/>
      <c r="K6" s="118"/>
      <c r="L6" s="118"/>
      <c r="M6" s="118"/>
      <c r="N6" s="118"/>
      <c r="O6" s="118"/>
      <c r="P6" s="118"/>
      <c r="Q6" s="118"/>
      <c r="R6" s="118"/>
      <c r="S6" s="118"/>
    </row>
    <row r="7" spans="1:20" ht="10.8">
      <c r="A7" s="347" t="s">
        <v>455</v>
      </c>
      <c r="B7" s="347"/>
      <c r="C7" s="347"/>
      <c r="D7" s="347"/>
      <c r="E7" s="347"/>
      <c r="F7" s="347"/>
      <c r="G7" s="347"/>
      <c r="H7" s="347"/>
      <c r="I7" s="347"/>
      <c r="J7" s="347"/>
      <c r="K7" s="347"/>
      <c r="L7" s="347"/>
      <c r="M7" s="347"/>
      <c r="N7" s="347"/>
      <c r="O7" s="347"/>
      <c r="P7" s="347"/>
      <c r="Q7" s="347"/>
      <c r="R7" s="347"/>
      <c r="S7" s="347"/>
    </row>
    <row r="8" spans="1:20" ht="13.2" thickBot="1">
      <c r="A8" s="26"/>
      <c r="B8" s="4"/>
      <c r="C8" s="4"/>
      <c r="D8" s="5"/>
      <c r="E8" s="2"/>
      <c r="F8" s="2"/>
      <c r="G8" s="2"/>
      <c r="H8" s="2"/>
      <c r="I8" s="2"/>
      <c r="J8" s="2"/>
      <c r="K8" s="2"/>
      <c r="L8" s="2"/>
      <c r="M8" s="2"/>
      <c r="N8" s="2"/>
      <c r="O8" s="2"/>
      <c r="P8" s="2"/>
    </row>
    <row r="9" spans="1:20" ht="10.8">
      <c r="A9" s="6"/>
      <c r="B9" s="327" t="s">
        <v>43</v>
      </c>
      <c r="C9" s="328"/>
      <c r="D9" s="329"/>
      <c r="E9" s="34"/>
      <c r="F9" s="7" t="s">
        <v>29</v>
      </c>
      <c r="G9" s="9"/>
      <c r="H9" s="8"/>
      <c r="I9" s="7" t="s">
        <v>30</v>
      </c>
      <c r="J9" s="9"/>
      <c r="K9" s="8"/>
      <c r="L9" s="7" t="s">
        <v>31</v>
      </c>
      <c r="M9" s="9"/>
      <c r="N9" s="34"/>
      <c r="O9" s="7" t="s">
        <v>456</v>
      </c>
      <c r="P9" s="9"/>
      <c r="Q9" s="8"/>
      <c r="R9" s="7" t="s">
        <v>44</v>
      </c>
      <c r="S9" s="10"/>
    </row>
    <row r="10" spans="1:20" ht="10.8">
      <c r="A10" s="1"/>
      <c r="B10" s="330" t="s">
        <v>45</v>
      </c>
      <c r="C10" s="331"/>
      <c r="D10" s="332"/>
      <c r="E10" s="85"/>
      <c r="F10" s="84"/>
      <c r="G10" s="83"/>
      <c r="H10" s="85"/>
      <c r="I10" s="84"/>
      <c r="J10" s="83"/>
      <c r="K10" s="85"/>
      <c r="L10" s="84"/>
      <c r="M10" s="86"/>
      <c r="N10" s="84"/>
      <c r="O10" s="33" t="s">
        <v>457</v>
      </c>
      <c r="P10" s="83"/>
      <c r="Q10" s="85"/>
      <c r="R10" s="84"/>
      <c r="S10" s="83"/>
    </row>
    <row r="11" spans="1:20" ht="10.8">
      <c r="A11" s="33"/>
      <c r="B11" s="36" t="s">
        <v>426</v>
      </c>
      <c r="C11" s="37" t="s">
        <v>427</v>
      </c>
      <c r="D11" s="38" t="s">
        <v>428</v>
      </c>
      <c r="E11" s="36" t="s">
        <v>426</v>
      </c>
      <c r="F11" s="37" t="s">
        <v>427</v>
      </c>
      <c r="G11" s="38" t="s">
        <v>428</v>
      </c>
      <c r="H11" s="36" t="s">
        <v>426</v>
      </c>
      <c r="I11" s="37" t="s">
        <v>427</v>
      </c>
      <c r="J11" s="38" t="s">
        <v>428</v>
      </c>
      <c r="K11" s="36" t="s">
        <v>426</v>
      </c>
      <c r="L11" s="37" t="s">
        <v>427</v>
      </c>
      <c r="M11" s="39" t="s">
        <v>428</v>
      </c>
      <c r="N11" s="37" t="s">
        <v>426</v>
      </c>
      <c r="O11" s="37" t="s">
        <v>427</v>
      </c>
      <c r="P11" s="38" t="s">
        <v>428</v>
      </c>
      <c r="Q11" s="36" t="s">
        <v>426</v>
      </c>
      <c r="R11" s="37" t="s">
        <v>427</v>
      </c>
      <c r="S11" s="38" t="s">
        <v>428</v>
      </c>
    </row>
    <row r="12" spans="1:20" ht="10.8">
      <c r="A12" s="12"/>
      <c r="B12" s="116"/>
      <c r="C12" s="115"/>
      <c r="D12" s="16"/>
      <c r="E12" s="116"/>
      <c r="F12" s="115"/>
      <c r="G12" s="16"/>
      <c r="H12" s="116"/>
      <c r="I12" s="115"/>
      <c r="J12" s="16"/>
      <c r="K12" s="116"/>
      <c r="L12" s="115"/>
      <c r="M12" s="117"/>
      <c r="N12" s="115"/>
      <c r="O12" s="115"/>
      <c r="P12" s="16"/>
      <c r="Q12" s="116"/>
      <c r="R12" s="115"/>
      <c r="S12" s="16"/>
    </row>
    <row r="13" spans="1:20" ht="10.8">
      <c r="A13" s="114" t="s">
        <v>458</v>
      </c>
      <c r="B13" s="297">
        <v>123</v>
      </c>
      <c r="C13" s="298">
        <v>69</v>
      </c>
      <c r="D13" s="298">
        <v>192</v>
      </c>
      <c r="E13" s="297">
        <v>281</v>
      </c>
      <c r="F13" s="298">
        <v>199</v>
      </c>
      <c r="G13" s="298">
        <v>480</v>
      </c>
      <c r="H13" s="297">
        <v>13</v>
      </c>
      <c r="I13" s="298">
        <v>7</v>
      </c>
      <c r="J13" s="298">
        <v>20</v>
      </c>
      <c r="K13" s="297">
        <v>51</v>
      </c>
      <c r="L13" s="298">
        <v>39</v>
      </c>
      <c r="M13" s="299">
        <v>90</v>
      </c>
      <c r="N13" s="260">
        <v>1</v>
      </c>
      <c r="O13" s="261">
        <v>1</v>
      </c>
      <c r="P13" s="261">
        <v>2</v>
      </c>
      <c r="Q13" s="113">
        <f t="shared" ref="Q13:R15" si="0">B13+E13+H13+K13+N13</f>
        <v>469</v>
      </c>
      <c r="R13" s="112">
        <f>C13+F13+I13+L13+O13</f>
        <v>315</v>
      </c>
      <c r="S13" s="112">
        <f>SUM(Q13:R13)</f>
        <v>784</v>
      </c>
      <c r="T13" s="163"/>
    </row>
    <row r="14" spans="1:20" ht="10.8">
      <c r="A14" s="114" t="s">
        <v>459</v>
      </c>
      <c r="B14" s="300">
        <v>10</v>
      </c>
      <c r="C14" s="301">
        <v>4</v>
      </c>
      <c r="D14" s="301">
        <v>14</v>
      </c>
      <c r="E14" s="300">
        <v>26</v>
      </c>
      <c r="F14" s="301">
        <v>15</v>
      </c>
      <c r="G14" s="301">
        <v>41</v>
      </c>
      <c r="H14" s="302">
        <v>0</v>
      </c>
      <c r="I14" s="261">
        <v>1</v>
      </c>
      <c r="J14" s="261">
        <v>1</v>
      </c>
      <c r="K14" s="302">
        <v>1</v>
      </c>
      <c r="L14" s="301">
        <v>3</v>
      </c>
      <c r="M14" s="243">
        <v>4</v>
      </c>
      <c r="N14" s="260">
        <v>2</v>
      </c>
      <c r="O14" s="261">
        <v>0</v>
      </c>
      <c r="P14" s="261">
        <v>2</v>
      </c>
      <c r="Q14" s="119">
        <f t="shared" si="0"/>
        <v>39</v>
      </c>
      <c r="R14" s="112">
        <f t="shared" si="0"/>
        <v>23</v>
      </c>
      <c r="S14" s="112">
        <f>SUM(Q14:R14)</f>
        <v>62</v>
      </c>
    </row>
    <row r="15" spans="1:20" ht="10.8">
      <c r="A15" s="22" t="s">
        <v>44</v>
      </c>
      <c r="B15" s="23">
        <f t="shared" ref="B15:M15" si="1">SUM(B13:B14)</f>
        <v>133</v>
      </c>
      <c r="C15" s="24">
        <f t="shared" si="1"/>
        <v>73</v>
      </c>
      <c r="D15" s="24">
        <f t="shared" si="1"/>
        <v>206</v>
      </c>
      <c r="E15" s="23">
        <f t="shared" si="1"/>
        <v>307</v>
      </c>
      <c r="F15" s="24">
        <f t="shared" si="1"/>
        <v>214</v>
      </c>
      <c r="G15" s="24">
        <f t="shared" si="1"/>
        <v>521</v>
      </c>
      <c r="H15" s="23">
        <f t="shared" si="1"/>
        <v>13</v>
      </c>
      <c r="I15" s="24">
        <f t="shared" si="1"/>
        <v>8</v>
      </c>
      <c r="J15" s="24">
        <f t="shared" si="1"/>
        <v>21</v>
      </c>
      <c r="K15" s="23">
        <f t="shared" si="1"/>
        <v>52</v>
      </c>
      <c r="L15" s="24">
        <f t="shared" si="1"/>
        <v>42</v>
      </c>
      <c r="M15" s="24">
        <f t="shared" si="1"/>
        <v>94</v>
      </c>
      <c r="N15" s="23">
        <f>SUM(N13:N14)</f>
        <v>3</v>
      </c>
      <c r="O15" s="24">
        <f>SUM(O13:O14)</f>
        <v>1</v>
      </c>
      <c r="P15" s="24">
        <f>SUM(P13:P14)</f>
        <v>4</v>
      </c>
      <c r="Q15" s="23">
        <f t="shared" si="0"/>
        <v>508</v>
      </c>
      <c r="R15" s="24">
        <f t="shared" si="0"/>
        <v>338</v>
      </c>
      <c r="S15" s="24">
        <f>SUM(Q15:R15)</f>
        <v>846</v>
      </c>
    </row>
    <row r="17" spans="1:19">
      <c r="A17" s="59" t="s">
        <v>460</v>
      </c>
      <c r="E17" s="111"/>
      <c r="F17" s="111"/>
      <c r="G17" s="111"/>
      <c r="Q17" s="111"/>
      <c r="R17" s="111"/>
      <c r="S17" s="111"/>
    </row>
    <row r="18" spans="1:19" ht="10.8">
      <c r="A18" s="1"/>
    </row>
    <row r="20" spans="1:19" ht="10.8">
      <c r="A20" s="347" t="s">
        <v>461</v>
      </c>
      <c r="B20" s="347"/>
      <c r="C20" s="347"/>
      <c r="D20" s="347"/>
      <c r="E20" s="347"/>
      <c r="F20" s="347"/>
      <c r="G20" s="347"/>
      <c r="H20" s="347"/>
      <c r="I20" s="347"/>
      <c r="J20" s="347"/>
      <c r="K20" s="347"/>
      <c r="L20" s="347"/>
      <c r="M20" s="347"/>
      <c r="N20" s="347"/>
      <c r="O20" s="347"/>
      <c r="P20" s="347"/>
      <c r="Q20" s="347"/>
      <c r="R20" s="347"/>
      <c r="S20" s="347"/>
    </row>
    <row r="21" spans="1:19" ht="13.2" thickBot="1">
      <c r="A21" s="26"/>
      <c r="B21" s="4"/>
      <c r="C21" s="4"/>
      <c r="D21" s="5"/>
      <c r="E21" s="2"/>
      <c r="F21" s="2"/>
      <c r="G21" s="2"/>
      <c r="H21" s="2"/>
      <c r="I21" s="2"/>
      <c r="J21" s="2"/>
      <c r="K21" s="2"/>
      <c r="L21" s="2"/>
      <c r="M21" s="2"/>
      <c r="N21" s="2"/>
      <c r="O21" s="2"/>
      <c r="P21" s="2"/>
    </row>
    <row r="22" spans="1:19" ht="10.8">
      <c r="A22" s="6"/>
      <c r="B22" s="327" t="s">
        <v>43</v>
      </c>
      <c r="C22" s="328"/>
      <c r="D22" s="329"/>
      <c r="E22" s="34"/>
      <c r="F22" s="7" t="s">
        <v>29</v>
      </c>
      <c r="G22" s="9"/>
      <c r="H22" s="8"/>
      <c r="I22" s="7" t="s">
        <v>30</v>
      </c>
      <c r="J22" s="9"/>
      <c r="K22" s="8"/>
      <c r="L22" s="7" t="s">
        <v>31</v>
      </c>
      <c r="M22" s="9"/>
      <c r="N22" s="34"/>
      <c r="O22" s="7" t="s">
        <v>456</v>
      </c>
      <c r="P22" s="9"/>
      <c r="Q22" s="8"/>
      <c r="R22" s="7" t="s">
        <v>44</v>
      </c>
      <c r="S22" s="10"/>
    </row>
    <row r="23" spans="1:19" ht="10.8">
      <c r="A23" s="1"/>
      <c r="B23" s="330" t="s">
        <v>45</v>
      </c>
      <c r="C23" s="331"/>
      <c r="D23" s="332"/>
      <c r="E23" s="85"/>
      <c r="F23" s="84"/>
      <c r="G23" s="83"/>
      <c r="H23" s="85"/>
      <c r="I23" s="84"/>
      <c r="J23" s="83"/>
      <c r="K23" s="85"/>
      <c r="L23" s="84"/>
      <c r="M23" s="86"/>
      <c r="N23" s="84"/>
      <c r="O23" s="33" t="s">
        <v>457</v>
      </c>
      <c r="P23" s="83"/>
      <c r="Q23" s="85"/>
      <c r="R23" s="84"/>
      <c r="S23" s="83"/>
    </row>
    <row r="24" spans="1:19" ht="10.8">
      <c r="A24" s="33"/>
      <c r="B24" s="36" t="s">
        <v>426</v>
      </c>
      <c r="C24" s="37" t="s">
        <v>427</v>
      </c>
      <c r="D24" s="38" t="s">
        <v>428</v>
      </c>
      <c r="E24" s="36" t="s">
        <v>426</v>
      </c>
      <c r="F24" s="37" t="s">
        <v>427</v>
      </c>
      <c r="G24" s="38" t="s">
        <v>428</v>
      </c>
      <c r="H24" s="36" t="s">
        <v>426</v>
      </c>
      <c r="I24" s="37" t="s">
        <v>427</v>
      </c>
      <c r="J24" s="38" t="s">
        <v>428</v>
      </c>
      <c r="K24" s="36" t="s">
        <v>426</v>
      </c>
      <c r="L24" s="37" t="s">
        <v>427</v>
      </c>
      <c r="M24" s="39" t="s">
        <v>428</v>
      </c>
      <c r="N24" s="37" t="s">
        <v>426</v>
      </c>
      <c r="O24" s="37" t="s">
        <v>427</v>
      </c>
      <c r="P24" s="38" t="s">
        <v>428</v>
      </c>
      <c r="Q24" s="36" t="s">
        <v>426</v>
      </c>
      <c r="R24" s="37" t="s">
        <v>427</v>
      </c>
      <c r="S24" s="38" t="s">
        <v>428</v>
      </c>
    </row>
    <row r="25" spans="1:19" ht="10.8">
      <c r="A25" s="12"/>
      <c r="B25" s="116"/>
      <c r="C25" s="115"/>
      <c r="D25" s="16"/>
      <c r="E25" s="116"/>
      <c r="F25" s="115"/>
      <c r="G25" s="16"/>
      <c r="H25" s="116"/>
      <c r="I25" s="115"/>
      <c r="J25" s="16"/>
      <c r="K25" s="116"/>
      <c r="L25" s="115"/>
      <c r="M25" s="117"/>
      <c r="N25" s="115"/>
      <c r="O25" s="115"/>
      <c r="P25" s="16"/>
      <c r="Q25" s="116"/>
      <c r="R25" s="115"/>
      <c r="S25" s="16"/>
    </row>
    <row r="26" spans="1:19" ht="10.8">
      <c r="A26" s="114" t="s">
        <v>458</v>
      </c>
      <c r="B26" s="260">
        <v>0</v>
      </c>
      <c r="C26" s="261">
        <v>0</v>
      </c>
      <c r="D26" s="261">
        <v>0</v>
      </c>
      <c r="E26" s="260">
        <v>13</v>
      </c>
      <c r="F26" s="261">
        <v>1</v>
      </c>
      <c r="G26" s="261">
        <v>14</v>
      </c>
      <c r="H26" s="260">
        <v>0</v>
      </c>
      <c r="I26" s="261">
        <v>0</v>
      </c>
      <c r="J26" s="261">
        <v>0</v>
      </c>
      <c r="K26" s="260">
        <v>3</v>
      </c>
      <c r="L26" s="261">
        <v>3</v>
      </c>
      <c r="M26" s="261">
        <v>6</v>
      </c>
      <c r="N26" s="260">
        <v>3</v>
      </c>
      <c r="O26" s="261">
        <v>0</v>
      </c>
      <c r="P26" s="261">
        <v>3</v>
      </c>
      <c r="Q26" s="113">
        <f t="shared" ref="Q26:R28" si="2">B26+E26+H26+K26+N26</f>
        <v>19</v>
      </c>
      <c r="R26" s="112">
        <f t="shared" si="2"/>
        <v>4</v>
      </c>
      <c r="S26" s="112">
        <f>SUM(Q26:R26)</f>
        <v>23</v>
      </c>
    </row>
    <row r="27" spans="1:19" ht="10.8">
      <c r="A27" s="114" t="s">
        <v>459</v>
      </c>
      <c r="B27" s="260">
        <v>0</v>
      </c>
      <c r="C27" s="261">
        <v>0</v>
      </c>
      <c r="D27" s="261">
        <v>0</v>
      </c>
      <c r="E27" s="260">
        <v>0</v>
      </c>
      <c r="F27" s="261">
        <v>0</v>
      </c>
      <c r="G27" s="261">
        <v>0</v>
      </c>
      <c r="H27" s="260">
        <v>0</v>
      </c>
      <c r="I27" s="261">
        <v>0</v>
      </c>
      <c r="J27" s="261">
        <v>0</v>
      </c>
      <c r="K27" s="260">
        <v>1</v>
      </c>
      <c r="L27" s="261">
        <v>2</v>
      </c>
      <c r="M27" s="261">
        <v>3</v>
      </c>
      <c r="N27" s="260">
        <v>0</v>
      </c>
      <c r="O27" s="261">
        <v>0</v>
      </c>
      <c r="P27" s="261">
        <v>0</v>
      </c>
      <c r="Q27" s="19">
        <f t="shared" si="2"/>
        <v>1</v>
      </c>
      <c r="R27" s="20">
        <f t="shared" si="2"/>
        <v>2</v>
      </c>
      <c r="S27" s="112">
        <f>SUM(Q27:R27)</f>
        <v>3</v>
      </c>
    </row>
    <row r="28" spans="1:19" ht="10.8">
      <c r="A28" s="22" t="s">
        <v>44</v>
      </c>
      <c r="B28" s="23">
        <f t="shared" ref="B28:P28" si="3">SUM(B26:B27)</f>
        <v>0</v>
      </c>
      <c r="C28" s="24">
        <f t="shared" si="3"/>
        <v>0</v>
      </c>
      <c r="D28" s="24">
        <f t="shared" si="3"/>
        <v>0</v>
      </c>
      <c r="E28" s="23">
        <f t="shared" si="3"/>
        <v>13</v>
      </c>
      <c r="F28" s="24">
        <f t="shared" si="3"/>
        <v>1</v>
      </c>
      <c r="G28" s="24">
        <f t="shared" si="3"/>
        <v>14</v>
      </c>
      <c r="H28" s="23">
        <f t="shared" si="3"/>
        <v>0</v>
      </c>
      <c r="I28" s="24">
        <f t="shared" si="3"/>
        <v>0</v>
      </c>
      <c r="J28" s="24">
        <f t="shared" si="3"/>
        <v>0</v>
      </c>
      <c r="K28" s="23">
        <f t="shared" si="3"/>
        <v>4</v>
      </c>
      <c r="L28" s="24">
        <f t="shared" si="3"/>
        <v>5</v>
      </c>
      <c r="M28" s="24">
        <f t="shared" si="3"/>
        <v>9</v>
      </c>
      <c r="N28" s="23">
        <f t="shared" si="3"/>
        <v>3</v>
      </c>
      <c r="O28" s="24">
        <f t="shared" si="3"/>
        <v>0</v>
      </c>
      <c r="P28" s="24">
        <f t="shared" si="3"/>
        <v>3</v>
      </c>
      <c r="Q28" s="23">
        <f t="shared" si="2"/>
        <v>20</v>
      </c>
      <c r="R28" s="24">
        <f t="shared" si="2"/>
        <v>6</v>
      </c>
      <c r="S28" s="24">
        <f>SUM(Q28:R28)</f>
        <v>26</v>
      </c>
    </row>
    <row r="29" spans="1:19">
      <c r="B29" s="150"/>
      <c r="C29" s="150"/>
      <c r="D29" s="150"/>
      <c r="E29" s="150"/>
      <c r="F29" s="150"/>
      <c r="G29" s="150"/>
      <c r="H29" s="150"/>
      <c r="I29" s="150"/>
      <c r="J29" s="150"/>
      <c r="K29" s="150"/>
      <c r="L29" s="150"/>
      <c r="M29" s="150"/>
      <c r="N29" s="150"/>
      <c r="O29" s="150"/>
      <c r="P29" s="150"/>
      <c r="Q29" s="150"/>
      <c r="R29" s="150"/>
      <c r="S29" s="150"/>
    </row>
    <row r="30" spans="1:19">
      <c r="A30" s="59" t="s">
        <v>462</v>
      </c>
      <c r="E30" s="111"/>
      <c r="F30" s="111"/>
      <c r="G30" s="111"/>
      <c r="Q30" s="111"/>
      <c r="R30" s="111"/>
      <c r="S30" s="111"/>
    </row>
    <row r="31" spans="1:19">
      <c r="A31" s="59" t="s">
        <v>463</v>
      </c>
    </row>
    <row r="33" spans="1:19" ht="10.8">
      <c r="A33" s="347" t="s">
        <v>464</v>
      </c>
      <c r="B33" s="347"/>
      <c r="C33" s="347"/>
      <c r="D33" s="347"/>
      <c r="E33" s="347"/>
      <c r="F33" s="347"/>
      <c r="G33" s="347"/>
      <c r="H33" s="347"/>
      <c r="I33" s="347"/>
      <c r="J33" s="347"/>
      <c r="K33" s="347"/>
      <c r="L33" s="347"/>
      <c r="M33" s="347"/>
      <c r="N33" s="347"/>
      <c r="O33" s="347"/>
      <c r="P33" s="347"/>
      <c r="Q33" s="347"/>
      <c r="R33" s="347"/>
      <c r="S33" s="347"/>
    </row>
    <row r="34" spans="1:19" ht="13.2" thickBot="1">
      <c r="A34" s="26"/>
      <c r="B34" s="4"/>
      <c r="C34" s="4"/>
      <c r="D34" s="5"/>
      <c r="E34" s="2"/>
      <c r="F34" s="2"/>
      <c r="G34" s="2"/>
      <c r="H34" s="2"/>
      <c r="I34" s="2"/>
      <c r="J34" s="2"/>
      <c r="K34" s="2"/>
      <c r="L34" s="2"/>
      <c r="M34" s="2"/>
      <c r="N34" s="2"/>
      <c r="O34" s="2"/>
      <c r="P34" s="2"/>
    </row>
    <row r="35" spans="1:19" ht="10.8">
      <c r="A35" s="6"/>
      <c r="B35" s="327" t="s">
        <v>43</v>
      </c>
      <c r="C35" s="328"/>
      <c r="D35" s="329"/>
      <c r="E35" s="34"/>
      <c r="F35" s="7" t="s">
        <v>29</v>
      </c>
      <c r="G35" s="9"/>
      <c r="H35" s="8"/>
      <c r="I35" s="7" t="s">
        <v>30</v>
      </c>
      <c r="J35" s="9"/>
      <c r="K35" s="8"/>
      <c r="L35" s="7" t="s">
        <v>31</v>
      </c>
      <c r="M35" s="9"/>
      <c r="N35" s="34"/>
      <c r="O35" s="7" t="s">
        <v>456</v>
      </c>
      <c r="P35" s="9"/>
      <c r="Q35" s="8"/>
      <c r="R35" s="7" t="s">
        <v>44</v>
      </c>
      <c r="S35" s="10"/>
    </row>
    <row r="36" spans="1:19" ht="10.8">
      <c r="A36" s="1"/>
      <c r="B36" s="330" t="s">
        <v>45</v>
      </c>
      <c r="C36" s="331"/>
      <c r="D36" s="332"/>
      <c r="E36" s="85"/>
      <c r="F36" s="84"/>
      <c r="G36" s="83"/>
      <c r="H36" s="85"/>
      <c r="I36" s="84"/>
      <c r="J36" s="83"/>
      <c r="K36" s="85"/>
      <c r="L36" s="84"/>
      <c r="M36" s="86"/>
      <c r="N36" s="84"/>
      <c r="O36" s="33" t="s">
        <v>457</v>
      </c>
      <c r="P36" s="83"/>
      <c r="Q36" s="85"/>
      <c r="R36" s="84"/>
      <c r="S36" s="83"/>
    </row>
    <row r="37" spans="1:19" ht="10.8">
      <c r="A37" s="33"/>
      <c r="B37" s="36" t="s">
        <v>426</v>
      </c>
      <c r="C37" s="37" t="s">
        <v>427</v>
      </c>
      <c r="D37" s="38" t="s">
        <v>428</v>
      </c>
      <c r="E37" s="36" t="s">
        <v>426</v>
      </c>
      <c r="F37" s="37" t="s">
        <v>427</v>
      </c>
      <c r="G37" s="38" t="s">
        <v>428</v>
      </c>
      <c r="H37" s="36" t="s">
        <v>426</v>
      </c>
      <c r="I37" s="37" t="s">
        <v>427</v>
      </c>
      <c r="J37" s="38" t="s">
        <v>428</v>
      </c>
      <c r="K37" s="36" t="s">
        <v>426</v>
      </c>
      <c r="L37" s="37" t="s">
        <v>427</v>
      </c>
      <c r="M37" s="39" t="s">
        <v>428</v>
      </c>
      <c r="N37" s="37" t="s">
        <v>426</v>
      </c>
      <c r="O37" s="37" t="s">
        <v>427</v>
      </c>
      <c r="P37" s="38" t="s">
        <v>428</v>
      </c>
      <c r="Q37" s="36" t="s">
        <v>426</v>
      </c>
      <c r="R37" s="37" t="s">
        <v>427</v>
      </c>
      <c r="S37" s="38" t="s">
        <v>428</v>
      </c>
    </row>
    <row r="38" spans="1:19" ht="10.8">
      <c r="A38" s="12"/>
      <c r="B38" s="116"/>
      <c r="C38" s="115"/>
      <c r="D38" s="16"/>
      <c r="E38" s="116"/>
      <c r="F38" s="115"/>
      <c r="G38" s="16"/>
      <c r="H38" s="116"/>
      <c r="I38" s="115"/>
      <c r="J38" s="16"/>
      <c r="K38" s="116"/>
      <c r="L38" s="115"/>
      <c r="M38" s="117"/>
      <c r="N38" s="115"/>
      <c r="O38" s="115"/>
      <c r="P38" s="16"/>
      <c r="Q38" s="116"/>
      <c r="R38" s="115"/>
      <c r="S38" s="16"/>
    </row>
    <row r="39" spans="1:19" ht="10.8">
      <c r="A39" s="114" t="s">
        <v>459</v>
      </c>
      <c r="B39" s="260">
        <v>61</v>
      </c>
      <c r="C39" s="261">
        <v>43</v>
      </c>
      <c r="D39" s="261">
        <v>104</v>
      </c>
      <c r="E39" s="303">
        <v>153</v>
      </c>
      <c r="F39" s="296">
        <v>87</v>
      </c>
      <c r="G39" s="261">
        <v>240</v>
      </c>
      <c r="H39" s="260">
        <v>9</v>
      </c>
      <c r="I39" s="261">
        <v>2</v>
      </c>
      <c r="J39" s="261">
        <v>11</v>
      </c>
      <c r="K39" s="260">
        <v>29</v>
      </c>
      <c r="L39" s="261">
        <v>15</v>
      </c>
      <c r="M39" s="261">
        <v>44</v>
      </c>
      <c r="N39" s="260">
        <v>0</v>
      </c>
      <c r="O39" s="261">
        <v>0</v>
      </c>
      <c r="P39" s="261">
        <v>0</v>
      </c>
      <c r="Q39" s="113">
        <f>B39+E39+H39+K39+N39</f>
        <v>252</v>
      </c>
      <c r="R39" s="112">
        <f>C39+F39+I39+L39+O39</f>
        <v>147</v>
      </c>
      <c r="S39" s="112">
        <f>SUM(Q39:R39)</f>
        <v>399</v>
      </c>
    </row>
    <row r="40" spans="1:19" ht="10.8">
      <c r="A40" s="22" t="s">
        <v>44</v>
      </c>
      <c r="B40" s="23">
        <f t="shared" ref="B40:P40" si="4">SUM(B39:B39)</f>
        <v>61</v>
      </c>
      <c r="C40" s="24">
        <f t="shared" si="4"/>
        <v>43</v>
      </c>
      <c r="D40" s="24">
        <f t="shared" si="4"/>
        <v>104</v>
      </c>
      <c r="E40" s="23">
        <f t="shared" si="4"/>
        <v>153</v>
      </c>
      <c r="F40" s="24">
        <f t="shared" si="4"/>
        <v>87</v>
      </c>
      <c r="G40" s="24">
        <f t="shared" si="4"/>
        <v>240</v>
      </c>
      <c r="H40" s="23">
        <f t="shared" si="4"/>
        <v>9</v>
      </c>
      <c r="I40" s="24">
        <f t="shared" si="4"/>
        <v>2</v>
      </c>
      <c r="J40" s="24">
        <f t="shared" si="4"/>
        <v>11</v>
      </c>
      <c r="K40" s="23">
        <f t="shared" si="4"/>
        <v>29</v>
      </c>
      <c r="L40" s="24">
        <f t="shared" si="4"/>
        <v>15</v>
      </c>
      <c r="M40" s="24">
        <f t="shared" si="4"/>
        <v>44</v>
      </c>
      <c r="N40" s="23">
        <f t="shared" si="4"/>
        <v>0</v>
      </c>
      <c r="O40" s="24">
        <f t="shared" si="4"/>
        <v>0</v>
      </c>
      <c r="P40" s="24">
        <f t="shared" si="4"/>
        <v>0</v>
      </c>
      <c r="Q40" s="23">
        <f>B40+E40+H40+K40+N40</f>
        <v>252</v>
      </c>
      <c r="R40" s="24">
        <f>C40+F40+I40+L40+O40</f>
        <v>147</v>
      </c>
      <c r="S40" s="24">
        <f>SUM(Q40:R40)</f>
        <v>399</v>
      </c>
    </row>
    <row r="42" spans="1:19">
      <c r="A42" s="59" t="s">
        <v>465</v>
      </c>
      <c r="E42" s="111"/>
      <c r="F42" s="111"/>
      <c r="G42" s="111"/>
      <c r="Q42" s="111"/>
      <c r="R42" s="111"/>
      <c r="S42" s="111"/>
    </row>
    <row r="43" spans="1:19">
      <c r="A43" s="173" t="s">
        <v>466</v>
      </c>
    </row>
    <row r="45" spans="1:19" ht="10.8">
      <c r="A45" s="347" t="s">
        <v>467</v>
      </c>
      <c r="B45" s="347"/>
      <c r="C45" s="347"/>
      <c r="D45" s="347"/>
      <c r="E45" s="347"/>
      <c r="F45" s="347"/>
      <c r="G45" s="347"/>
      <c r="H45" s="347"/>
      <c r="I45" s="347"/>
      <c r="J45" s="347"/>
      <c r="K45" s="347"/>
      <c r="L45" s="347"/>
      <c r="M45" s="347"/>
      <c r="N45" s="347"/>
      <c r="O45" s="347"/>
      <c r="P45" s="347"/>
      <c r="Q45" s="347"/>
      <c r="R45" s="347"/>
      <c r="S45" s="347"/>
    </row>
    <row r="46" spans="1:19" ht="13.2" thickBot="1">
      <c r="A46" s="26"/>
      <c r="B46" s="4"/>
      <c r="C46" s="4"/>
      <c r="D46" s="5"/>
      <c r="E46" s="2"/>
      <c r="F46" s="2"/>
      <c r="G46" s="2"/>
      <c r="H46" s="2"/>
      <c r="I46" s="2"/>
      <c r="J46" s="2"/>
      <c r="K46" s="2"/>
      <c r="L46" s="2"/>
      <c r="M46" s="2"/>
      <c r="N46" s="2"/>
      <c r="O46" s="2"/>
      <c r="P46" s="2"/>
    </row>
    <row r="47" spans="1:19" ht="10.8">
      <c r="A47" s="6"/>
      <c r="B47" s="327" t="s">
        <v>43</v>
      </c>
      <c r="C47" s="328"/>
      <c r="D47" s="329"/>
      <c r="E47" s="34"/>
      <c r="F47" s="7" t="s">
        <v>29</v>
      </c>
      <c r="G47" s="9"/>
      <c r="H47" s="8"/>
      <c r="I47" s="7" t="s">
        <v>30</v>
      </c>
      <c r="J47" s="9"/>
      <c r="K47" s="8"/>
      <c r="L47" s="7" t="s">
        <v>31</v>
      </c>
      <c r="M47" s="9"/>
      <c r="N47" s="34"/>
      <c r="O47" s="7" t="s">
        <v>456</v>
      </c>
      <c r="P47" s="9"/>
      <c r="Q47" s="8"/>
      <c r="R47" s="7" t="s">
        <v>44</v>
      </c>
      <c r="S47" s="10"/>
    </row>
    <row r="48" spans="1:19" ht="10.8">
      <c r="A48" s="1"/>
      <c r="B48" s="330" t="s">
        <v>45</v>
      </c>
      <c r="C48" s="331"/>
      <c r="D48" s="332"/>
      <c r="E48" s="85"/>
      <c r="F48" s="84"/>
      <c r="G48" s="83"/>
      <c r="H48" s="85"/>
      <c r="I48" s="84"/>
      <c r="J48" s="83"/>
      <c r="K48" s="85"/>
      <c r="L48" s="84"/>
      <c r="M48" s="86"/>
      <c r="N48" s="84"/>
      <c r="O48" s="33" t="s">
        <v>457</v>
      </c>
      <c r="P48" s="83"/>
      <c r="Q48" s="85"/>
      <c r="R48" s="84"/>
      <c r="S48" s="83"/>
    </row>
    <row r="49" spans="1:19" ht="10.8">
      <c r="A49" s="33"/>
      <c r="B49" s="36" t="s">
        <v>426</v>
      </c>
      <c r="C49" s="37" t="s">
        <v>427</v>
      </c>
      <c r="D49" s="38" t="s">
        <v>428</v>
      </c>
      <c r="E49" s="36" t="s">
        <v>426</v>
      </c>
      <c r="F49" s="37" t="s">
        <v>427</v>
      </c>
      <c r="G49" s="38" t="s">
        <v>428</v>
      </c>
      <c r="H49" s="36" t="s">
        <v>426</v>
      </c>
      <c r="I49" s="37" t="s">
        <v>427</v>
      </c>
      <c r="J49" s="38" t="s">
        <v>428</v>
      </c>
      <c r="K49" s="36" t="s">
        <v>426</v>
      </c>
      <c r="L49" s="37" t="s">
        <v>427</v>
      </c>
      <c r="M49" s="39" t="s">
        <v>428</v>
      </c>
      <c r="N49" s="37" t="s">
        <v>426</v>
      </c>
      <c r="O49" s="37" t="s">
        <v>427</v>
      </c>
      <c r="P49" s="38" t="s">
        <v>428</v>
      </c>
      <c r="Q49" s="36" t="s">
        <v>426</v>
      </c>
      <c r="R49" s="37" t="s">
        <v>427</v>
      </c>
      <c r="S49" s="38" t="s">
        <v>428</v>
      </c>
    </row>
    <row r="50" spans="1:19" ht="10.8">
      <c r="A50" s="12"/>
      <c r="B50" s="116"/>
      <c r="C50" s="115"/>
      <c r="D50" s="16"/>
      <c r="E50" s="116"/>
      <c r="F50" s="115"/>
      <c r="G50" s="16"/>
      <c r="H50" s="116"/>
      <c r="I50" s="115"/>
      <c r="J50" s="16"/>
      <c r="K50" s="116"/>
      <c r="L50" s="115"/>
      <c r="M50" s="117"/>
      <c r="N50" s="115"/>
      <c r="O50" s="115"/>
      <c r="P50" s="16"/>
      <c r="Q50" s="116"/>
      <c r="R50" s="115"/>
      <c r="S50" s="16"/>
    </row>
    <row r="51" spans="1:19" ht="10.8">
      <c r="A51" s="114" t="s">
        <v>458</v>
      </c>
      <c r="B51" s="260">
        <v>0</v>
      </c>
      <c r="C51" s="261">
        <v>0</v>
      </c>
      <c r="D51" s="261">
        <v>0</v>
      </c>
      <c r="E51" s="260">
        <v>0</v>
      </c>
      <c r="F51" s="261">
        <v>0</v>
      </c>
      <c r="G51" s="261">
        <v>0</v>
      </c>
      <c r="H51" s="260">
        <v>0</v>
      </c>
      <c r="I51" s="261">
        <v>0</v>
      </c>
      <c r="J51" s="261">
        <v>0</v>
      </c>
      <c r="K51" s="260">
        <v>0</v>
      </c>
      <c r="L51" s="261">
        <v>0</v>
      </c>
      <c r="M51" s="261">
        <v>0</v>
      </c>
      <c r="N51" s="260">
        <v>0</v>
      </c>
      <c r="O51" s="261">
        <v>0</v>
      </c>
      <c r="P51" s="261">
        <v>0</v>
      </c>
      <c r="Q51" s="72">
        <f>B51+E51+H51+K51+N51</f>
        <v>0</v>
      </c>
      <c r="R51" s="73">
        <f>C51+F51+I51+L51+O51</f>
        <v>0</v>
      </c>
      <c r="S51" s="73">
        <f>SUM(Q51:R51)</f>
        <v>0</v>
      </c>
    </row>
    <row r="52" spans="1:19" ht="10.8">
      <c r="A52" s="22" t="s">
        <v>44</v>
      </c>
      <c r="B52" s="23">
        <f t="shared" ref="B52:P52" si="5">SUM(B51:B51)</f>
        <v>0</v>
      </c>
      <c r="C52" s="24">
        <f t="shared" si="5"/>
        <v>0</v>
      </c>
      <c r="D52" s="24">
        <f t="shared" si="5"/>
        <v>0</v>
      </c>
      <c r="E52" s="23">
        <f t="shared" si="5"/>
        <v>0</v>
      </c>
      <c r="F52" s="24">
        <f t="shared" si="5"/>
        <v>0</v>
      </c>
      <c r="G52" s="24">
        <f t="shared" si="5"/>
        <v>0</v>
      </c>
      <c r="H52" s="23">
        <f t="shared" si="5"/>
        <v>0</v>
      </c>
      <c r="I52" s="24">
        <f t="shared" si="5"/>
        <v>0</v>
      </c>
      <c r="J52" s="24">
        <f t="shared" si="5"/>
        <v>0</v>
      </c>
      <c r="K52" s="23">
        <f t="shared" si="5"/>
        <v>0</v>
      </c>
      <c r="L52" s="24">
        <f t="shared" si="5"/>
        <v>0</v>
      </c>
      <c r="M52" s="24">
        <f t="shared" si="5"/>
        <v>0</v>
      </c>
      <c r="N52" s="23">
        <f t="shared" si="5"/>
        <v>0</v>
      </c>
      <c r="O52" s="24">
        <f t="shared" si="5"/>
        <v>0</v>
      </c>
      <c r="P52" s="24">
        <f t="shared" si="5"/>
        <v>0</v>
      </c>
      <c r="Q52" s="23">
        <f>B52+E52+H52+K52+N52</f>
        <v>0</v>
      </c>
      <c r="R52" s="24">
        <f>C52+F52+I52+L52+O52</f>
        <v>0</v>
      </c>
      <c r="S52" s="24">
        <f>SUM(Q52:R52)</f>
        <v>0</v>
      </c>
    </row>
    <row r="54" spans="1:19">
      <c r="A54" s="237" t="s">
        <v>468</v>
      </c>
    </row>
  </sheetData>
  <mergeCells count="14">
    <mergeCell ref="A20:S20"/>
    <mergeCell ref="B22:D22"/>
    <mergeCell ref="B9:D9"/>
    <mergeCell ref="B10:D10"/>
    <mergeCell ref="A2:S2"/>
    <mergeCell ref="A5:S5"/>
    <mergeCell ref="A7:S7"/>
    <mergeCell ref="A45:S45"/>
    <mergeCell ref="B47:D47"/>
    <mergeCell ref="B48:D48"/>
    <mergeCell ref="B23:D23"/>
    <mergeCell ref="B36:D36"/>
    <mergeCell ref="B35:D35"/>
    <mergeCell ref="A33:S33"/>
  </mergeCells>
  <printOptions horizontalCentered="1"/>
  <pageMargins left="0.39370078740157483" right="0.39370078740157483" top="0.39370078740157483" bottom="0.59055118110236227" header="0.11811023622047245" footer="0.31496062992125984"/>
  <pageSetup paperSize="9" scale="88" orientation="landscape"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dimension ref="A1:AI86"/>
  <sheetViews>
    <sheetView zoomScaleNormal="100" workbookViewId="0"/>
  </sheetViews>
  <sheetFormatPr defaultColWidth="9.28515625" defaultRowHeight="11.25" customHeight="1"/>
  <cols>
    <col min="1" max="1" width="26.140625" style="120" customWidth="1"/>
    <col min="2" max="19" width="6" style="120" customWidth="1"/>
    <col min="20" max="21" width="7.7109375" style="120" customWidth="1"/>
    <col min="22" max="24" width="6" style="120" customWidth="1"/>
    <col min="25" max="25" width="5.28515625" style="120" customWidth="1"/>
    <col min="26" max="16384" width="9.28515625" style="120"/>
  </cols>
  <sheetData>
    <row r="1" spans="1:25" s="98" customFormat="1" ht="10.8">
      <c r="A1" s="32"/>
      <c r="B1" s="1"/>
      <c r="C1" s="1"/>
      <c r="D1" s="2"/>
      <c r="E1" s="2"/>
      <c r="F1" s="2"/>
      <c r="G1" s="2"/>
      <c r="H1" s="2"/>
      <c r="I1" s="2"/>
      <c r="J1" s="2"/>
      <c r="K1" s="2"/>
      <c r="L1" s="2"/>
      <c r="M1" s="2"/>
      <c r="N1" s="2"/>
      <c r="O1" s="2"/>
      <c r="P1" s="2"/>
      <c r="Q1" s="2"/>
      <c r="R1" s="2"/>
      <c r="S1" s="2"/>
    </row>
    <row r="2" spans="1:25" s="98" customFormat="1" ht="10.8">
      <c r="A2" s="347" t="s">
        <v>35</v>
      </c>
      <c r="B2" s="347"/>
      <c r="C2" s="347"/>
      <c r="D2" s="347"/>
      <c r="E2" s="347"/>
      <c r="F2" s="347"/>
      <c r="G2" s="347"/>
      <c r="H2" s="347"/>
      <c r="I2" s="347"/>
      <c r="J2" s="347"/>
      <c r="K2" s="347"/>
      <c r="L2" s="347"/>
      <c r="M2" s="347"/>
      <c r="N2" s="347"/>
      <c r="O2" s="347"/>
      <c r="P2" s="347"/>
      <c r="Q2" s="347"/>
      <c r="R2" s="347"/>
      <c r="S2" s="347"/>
      <c r="T2" s="347"/>
      <c r="U2" s="347"/>
      <c r="V2" s="347"/>
      <c r="W2" s="347"/>
      <c r="X2" s="347"/>
    </row>
    <row r="3" spans="1:25" s="148" customFormat="1" ht="12">
      <c r="A3" s="346" t="s">
        <v>479</v>
      </c>
      <c r="B3" s="346"/>
      <c r="C3" s="346"/>
      <c r="D3" s="346"/>
      <c r="E3" s="346"/>
      <c r="F3" s="346"/>
      <c r="G3" s="346"/>
      <c r="H3" s="346"/>
      <c r="I3" s="346"/>
      <c r="J3" s="346"/>
      <c r="K3" s="346"/>
      <c r="L3" s="346"/>
      <c r="M3" s="346"/>
      <c r="N3" s="346"/>
      <c r="O3" s="346"/>
      <c r="P3" s="346"/>
      <c r="Q3" s="346"/>
      <c r="R3" s="346"/>
      <c r="S3" s="346"/>
      <c r="T3" s="346"/>
      <c r="U3" s="346"/>
      <c r="V3" s="346"/>
      <c r="W3" s="346"/>
      <c r="X3" s="346"/>
    </row>
    <row r="4" spans="1:25" s="21" customFormat="1" ht="11.25" customHeight="1">
      <c r="A4" s="349" t="s">
        <v>424</v>
      </c>
      <c r="B4" s="349"/>
      <c r="C4" s="349"/>
      <c r="D4" s="349"/>
      <c r="E4" s="349"/>
      <c r="F4" s="349"/>
      <c r="G4" s="349"/>
      <c r="H4" s="349"/>
      <c r="I4" s="349"/>
      <c r="J4" s="349"/>
      <c r="K4" s="349"/>
      <c r="L4" s="349"/>
      <c r="M4" s="349"/>
      <c r="N4" s="349"/>
      <c r="O4" s="349"/>
      <c r="P4" s="349"/>
      <c r="Q4" s="349"/>
      <c r="R4" s="349"/>
      <c r="S4" s="349"/>
      <c r="T4" s="349"/>
      <c r="U4" s="349"/>
      <c r="V4" s="349"/>
      <c r="W4" s="349"/>
      <c r="X4" s="349"/>
      <c r="Y4" s="109"/>
    </row>
    <row r="5" spans="1:25" s="21" customFormat="1" ht="11.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09"/>
    </row>
    <row r="6" spans="1:25" s="21" customFormat="1" ht="11.25" customHeight="1">
      <c r="A6" s="347" t="s">
        <v>454</v>
      </c>
      <c r="B6" s="347"/>
      <c r="C6" s="347"/>
      <c r="D6" s="347"/>
      <c r="E6" s="347"/>
      <c r="F6" s="347"/>
      <c r="G6" s="347"/>
      <c r="H6" s="347"/>
      <c r="I6" s="347"/>
      <c r="J6" s="347"/>
      <c r="K6" s="347"/>
      <c r="L6" s="347"/>
      <c r="M6" s="347"/>
      <c r="N6" s="347"/>
      <c r="O6" s="347"/>
      <c r="P6" s="347"/>
      <c r="Q6" s="347"/>
      <c r="R6" s="347"/>
      <c r="S6" s="347"/>
      <c r="T6" s="347"/>
      <c r="U6" s="347"/>
      <c r="V6" s="347"/>
      <c r="W6" s="347"/>
      <c r="X6" s="347"/>
      <c r="Y6" s="32"/>
    </row>
    <row r="7" spans="1:25" s="21" customFormat="1" ht="11.2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32"/>
    </row>
    <row r="8" spans="1:25" s="21" customFormat="1" ht="11.25" customHeight="1">
      <c r="A8" s="347" t="s">
        <v>455</v>
      </c>
      <c r="B8" s="347"/>
      <c r="C8" s="347"/>
      <c r="D8" s="347"/>
      <c r="E8" s="347"/>
      <c r="F8" s="347"/>
      <c r="G8" s="347"/>
      <c r="H8" s="347"/>
      <c r="I8" s="347"/>
      <c r="J8" s="347"/>
      <c r="K8" s="347"/>
      <c r="L8" s="347"/>
      <c r="M8" s="347"/>
      <c r="N8" s="347"/>
      <c r="O8" s="347"/>
      <c r="P8" s="347"/>
      <c r="Q8" s="347"/>
      <c r="R8" s="347"/>
      <c r="S8" s="347"/>
      <c r="T8" s="347"/>
      <c r="U8" s="347"/>
      <c r="V8" s="347"/>
      <c r="W8" s="347"/>
      <c r="X8" s="347"/>
      <c r="Y8" s="109"/>
    </row>
    <row r="9" spans="1:25" s="153" customFormat="1" ht="13.8" thickBot="1"/>
    <row r="10" spans="1:25" s="2" customFormat="1" ht="11.25" customHeight="1">
      <c r="A10" s="108"/>
      <c r="B10" s="350" t="s">
        <v>446</v>
      </c>
      <c r="C10" s="351"/>
      <c r="D10" s="351"/>
      <c r="E10" s="351"/>
      <c r="F10" s="351"/>
      <c r="G10" s="351"/>
      <c r="H10" s="351"/>
      <c r="I10" s="351"/>
      <c r="J10" s="351"/>
      <c r="K10" s="351"/>
      <c r="L10" s="351"/>
      <c r="M10" s="351"/>
      <c r="N10" s="351"/>
      <c r="O10" s="351"/>
      <c r="P10" s="351"/>
      <c r="Q10" s="351"/>
      <c r="R10" s="351"/>
      <c r="S10" s="351"/>
      <c r="T10" s="351"/>
      <c r="U10" s="351"/>
      <c r="V10" s="351"/>
      <c r="W10" s="351"/>
      <c r="X10" s="351"/>
    </row>
    <row r="11" spans="1:25" s="2" customFormat="1" ht="11.25" customHeight="1">
      <c r="A11" s="107"/>
      <c r="B11" s="11">
        <v>2009</v>
      </c>
      <c r="C11" s="5"/>
      <c r="D11" s="11">
        <f>B11-1</f>
        <v>2008</v>
      </c>
      <c r="E11" s="5"/>
      <c r="F11" s="11">
        <f>D11-1</f>
        <v>2007</v>
      </c>
      <c r="G11" s="5"/>
      <c r="H11" s="11">
        <f>F11-1</f>
        <v>2006</v>
      </c>
      <c r="I11" s="5"/>
      <c r="J11" s="11">
        <f>H11-1</f>
        <v>2005</v>
      </c>
      <c r="K11" s="5"/>
      <c r="L11" s="11">
        <f>J11-1</f>
        <v>2004</v>
      </c>
      <c r="M11" s="5"/>
      <c r="N11" s="11">
        <f>L11-1</f>
        <v>2003</v>
      </c>
      <c r="O11" s="35"/>
      <c r="P11" s="11">
        <f>N11-1</f>
        <v>2002</v>
      </c>
      <c r="Q11" s="5"/>
      <c r="R11" s="11">
        <f>P11-1</f>
        <v>2001</v>
      </c>
      <c r="S11" s="35"/>
      <c r="T11" s="11" t="str">
        <f>R11-1 &amp; " en vroeger"</f>
        <v>2000 en vroeger</v>
      </c>
      <c r="U11" s="5"/>
      <c r="V11" s="106" t="s">
        <v>44</v>
      </c>
      <c r="W11" s="5"/>
      <c r="X11" s="5"/>
    </row>
    <row r="12" spans="1:25" s="2" customFormat="1" ht="11.25" customHeight="1">
      <c r="A12" s="105"/>
      <c r="B12" s="104" t="s">
        <v>426</v>
      </c>
      <c r="C12" s="38" t="s">
        <v>427</v>
      </c>
      <c r="D12" s="104" t="s">
        <v>426</v>
      </c>
      <c r="E12" s="38" t="s">
        <v>427</v>
      </c>
      <c r="F12" s="104" t="s">
        <v>426</v>
      </c>
      <c r="G12" s="38" t="s">
        <v>427</v>
      </c>
      <c r="H12" s="104" t="s">
        <v>426</v>
      </c>
      <c r="I12" s="38" t="s">
        <v>427</v>
      </c>
      <c r="J12" s="104" t="s">
        <v>426</v>
      </c>
      <c r="K12" s="38" t="s">
        <v>427</v>
      </c>
      <c r="L12" s="104" t="s">
        <v>426</v>
      </c>
      <c r="M12" s="38" t="s">
        <v>427</v>
      </c>
      <c r="N12" s="104" t="s">
        <v>426</v>
      </c>
      <c r="O12" s="38" t="s">
        <v>427</v>
      </c>
      <c r="P12" s="104" t="s">
        <v>426</v>
      </c>
      <c r="Q12" s="38" t="s">
        <v>427</v>
      </c>
      <c r="R12" s="104" t="s">
        <v>426</v>
      </c>
      <c r="S12" s="38" t="s">
        <v>427</v>
      </c>
      <c r="T12" s="104" t="s">
        <v>426</v>
      </c>
      <c r="U12" s="38" t="s">
        <v>427</v>
      </c>
      <c r="V12" s="104" t="s">
        <v>426</v>
      </c>
      <c r="W12" s="38" t="s">
        <v>427</v>
      </c>
      <c r="X12" s="38" t="s">
        <v>428</v>
      </c>
    </row>
    <row r="13" spans="1:25" s="2" customFormat="1" ht="11.25" customHeight="1">
      <c r="A13" s="122" t="s">
        <v>458</v>
      </c>
      <c r="B13" s="102"/>
      <c r="C13" s="16"/>
      <c r="D13" s="102"/>
      <c r="E13" s="16"/>
      <c r="F13" s="102"/>
      <c r="G13" s="16"/>
      <c r="H13" s="102"/>
      <c r="I13" s="16"/>
      <c r="J13" s="102"/>
      <c r="K13" s="16"/>
      <c r="L13" s="102"/>
      <c r="M13" s="16"/>
      <c r="N13" s="102"/>
      <c r="O13" s="16"/>
      <c r="P13" s="102"/>
      <c r="Q13" s="16"/>
      <c r="R13" s="102"/>
      <c r="S13" s="16"/>
      <c r="T13" s="102"/>
      <c r="U13" s="16"/>
      <c r="V13" s="102"/>
      <c r="W13" s="16"/>
      <c r="X13" s="16"/>
    </row>
    <row r="14" spans="1:25" s="2" customFormat="1" ht="11.25" customHeight="1">
      <c r="A14" s="2" t="s">
        <v>469</v>
      </c>
      <c r="B14" s="260">
        <v>0</v>
      </c>
      <c r="C14" s="261">
        <v>0</v>
      </c>
      <c r="D14" s="260">
        <v>0</v>
      </c>
      <c r="E14" s="261">
        <v>0</v>
      </c>
      <c r="F14" s="260">
        <v>0</v>
      </c>
      <c r="G14" s="261">
        <v>0</v>
      </c>
      <c r="H14" s="260">
        <v>0</v>
      </c>
      <c r="I14" s="261">
        <v>0</v>
      </c>
      <c r="J14" s="260">
        <v>5</v>
      </c>
      <c r="K14" s="261">
        <v>1</v>
      </c>
      <c r="L14" s="260">
        <v>80</v>
      </c>
      <c r="M14" s="261">
        <v>39</v>
      </c>
      <c r="N14" s="260">
        <v>23</v>
      </c>
      <c r="O14" s="261">
        <v>20</v>
      </c>
      <c r="P14" s="260">
        <v>14</v>
      </c>
      <c r="Q14" s="261">
        <v>5</v>
      </c>
      <c r="R14" s="260">
        <v>0</v>
      </c>
      <c r="S14" s="261">
        <v>3</v>
      </c>
      <c r="T14" s="260">
        <v>1</v>
      </c>
      <c r="U14" s="261">
        <v>1</v>
      </c>
      <c r="V14" s="19">
        <f t="shared" ref="V14:W18" si="0">B14+D14+F14+H14+J14+L14+N14+P14+R14+T14</f>
        <v>123</v>
      </c>
      <c r="W14" s="20">
        <f t="shared" si="0"/>
        <v>69</v>
      </c>
      <c r="X14" s="20">
        <f>SUM(V14:W14)</f>
        <v>192</v>
      </c>
    </row>
    <row r="15" spans="1:25" s="2" customFormat="1" ht="11.25" customHeight="1">
      <c r="A15" s="2" t="s">
        <v>470</v>
      </c>
      <c r="B15" s="260">
        <v>0</v>
      </c>
      <c r="C15" s="261">
        <v>0</v>
      </c>
      <c r="D15" s="260">
        <v>0</v>
      </c>
      <c r="E15" s="261">
        <v>0</v>
      </c>
      <c r="F15" s="260">
        <v>0</v>
      </c>
      <c r="G15" s="261">
        <v>0</v>
      </c>
      <c r="H15" s="260">
        <v>0</v>
      </c>
      <c r="I15" s="261">
        <v>0</v>
      </c>
      <c r="J15" s="260">
        <v>14</v>
      </c>
      <c r="K15" s="261">
        <v>13</v>
      </c>
      <c r="L15" s="260">
        <v>180</v>
      </c>
      <c r="M15" s="261">
        <v>132</v>
      </c>
      <c r="N15" s="260">
        <v>69</v>
      </c>
      <c r="O15" s="261">
        <v>41</v>
      </c>
      <c r="P15" s="260">
        <v>17</v>
      </c>
      <c r="Q15" s="261">
        <v>12</v>
      </c>
      <c r="R15" s="260">
        <v>1</v>
      </c>
      <c r="S15" s="261">
        <v>1</v>
      </c>
      <c r="T15" s="260">
        <v>0</v>
      </c>
      <c r="U15" s="261">
        <v>0</v>
      </c>
      <c r="V15" s="19">
        <f t="shared" si="0"/>
        <v>281</v>
      </c>
      <c r="W15" s="20">
        <f t="shared" si="0"/>
        <v>199</v>
      </c>
      <c r="X15" s="20">
        <f>SUM(V15:W15)</f>
        <v>480</v>
      </c>
    </row>
    <row r="16" spans="1:25" s="2" customFormat="1" ht="11.25" customHeight="1">
      <c r="A16" s="2" t="s">
        <v>471</v>
      </c>
      <c r="B16" s="260">
        <v>0</v>
      </c>
      <c r="C16" s="261">
        <v>0</v>
      </c>
      <c r="D16" s="260">
        <v>0</v>
      </c>
      <c r="E16" s="261">
        <v>0</v>
      </c>
      <c r="F16" s="260">
        <v>0</v>
      </c>
      <c r="G16" s="261">
        <v>0</v>
      </c>
      <c r="H16" s="260">
        <v>0</v>
      </c>
      <c r="I16" s="261">
        <v>0</v>
      </c>
      <c r="J16" s="260">
        <v>0</v>
      </c>
      <c r="K16" s="261">
        <v>0</v>
      </c>
      <c r="L16" s="260">
        <v>12</v>
      </c>
      <c r="M16" s="261">
        <v>4</v>
      </c>
      <c r="N16" s="260">
        <v>1</v>
      </c>
      <c r="O16" s="261">
        <v>3</v>
      </c>
      <c r="P16" s="260">
        <v>0</v>
      </c>
      <c r="Q16" s="261">
        <v>0</v>
      </c>
      <c r="R16" s="260">
        <v>0</v>
      </c>
      <c r="S16" s="261">
        <v>0</v>
      </c>
      <c r="T16" s="260">
        <v>0</v>
      </c>
      <c r="U16" s="261">
        <v>0</v>
      </c>
      <c r="V16" s="19">
        <f t="shared" si="0"/>
        <v>13</v>
      </c>
      <c r="W16" s="20">
        <f t="shared" si="0"/>
        <v>7</v>
      </c>
      <c r="X16" s="20">
        <f>SUM(V16:W16)</f>
        <v>20</v>
      </c>
    </row>
    <row r="17" spans="1:25" s="2" customFormat="1" ht="11.25" customHeight="1">
      <c r="A17" s="2" t="s">
        <v>472</v>
      </c>
      <c r="B17" s="260">
        <v>0</v>
      </c>
      <c r="C17" s="261">
        <v>0</v>
      </c>
      <c r="D17" s="260">
        <v>0</v>
      </c>
      <c r="E17" s="261">
        <v>0</v>
      </c>
      <c r="F17" s="260">
        <v>0</v>
      </c>
      <c r="G17" s="261">
        <v>0</v>
      </c>
      <c r="H17" s="260">
        <v>0</v>
      </c>
      <c r="I17" s="261">
        <v>0</v>
      </c>
      <c r="J17" s="260">
        <v>2</v>
      </c>
      <c r="K17" s="261">
        <v>1</v>
      </c>
      <c r="L17" s="260">
        <v>35</v>
      </c>
      <c r="M17" s="261">
        <v>24</v>
      </c>
      <c r="N17" s="260">
        <v>13</v>
      </c>
      <c r="O17" s="261">
        <v>7</v>
      </c>
      <c r="P17" s="260">
        <v>1</v>
      </c>
      <c r="Q17" s="261">
        <v>6</v>
      </c>
      <c r="R17" s="260">
        <v>0</v>
      </c>
      <c r="S17" s="261">
        <v>1</v>
      </c>
      <c r="T17" s="260">
        <v>0</v>
      </c>
      <c r="U17" s="261">
        <v>0</v>
      </c>
      <c r="V17" s="19">
        <f t="shared" si="0"/>
        <v>51</v>
      </c>
      <c r="W17" s="20">
        <f t="shared" si="0"/>
        <v>39</v>
      </c>
      <c r="X17" s="20">
        <f>SUM(V17:W17)</f>
        <v>90</v>
      </c>
    </row>
    <row r="18" spans="1:25" s="2" customFormat="1" ht="11.25" customHeight="1">
      <c r="A18" s="2" t="s">
        <v>473</v>
      </c>
      <c r="B18" s="260">
        <v>0</v>
      </c>
      <c r="C18" s="261">
        <v>0</v>
      </c>
      <c r="D18" s="260">
        <v>0</v>
      </c>
      <c r="E18" s="261">
        <v>0</v>
      </c>
      <c r="F18" s="260">
        <v>0</v>
      </c>
      <c r="G18" s="261">
        <v>0</v>
      </c>
      <c r="H18" s="260">
        <v>0</v>
      </c>
      <c r="I18" s="261">
        <v>0</v>
      </c>
      <c r="J18" s="260">
        <v>0</v>
      </c>
      <c r="K18" s="261">
        <v>0</v>
      </c>
      <c r="L18" s="260">
        <v>1</v>
      </c>
      <c r="M18" s="261">
        <v>1</v>
      </c>
      <c r="N18" s="260">
        <v>0</v>
      </c>
      <c r="O18" s="261">
        <v>0</v>
      </c>
      <c r="P18" s="260">
        <v>0</v>
      </c>
      <c r="Q18" s="261">
        <v>0</v>
      </c>
      <c r="R18" s="260">
        <v>0</v>
      </c>
      <c r="S18" s="261">
        <v>0</v>
      </c>
      <c r="T18" s="260">
        <v>0</v>
      </c>
      <c r="U18" s="261">
        <v>0</v>
      </c>
      <c r="V18" s="19">
        <f t="shared" si="0"/>
        <v>1</v>
      </c>
      <c r="W18" s="20">
        <f t="shared" si="0"/>
        <v>1</v>
      </c>
      <c r="X18" s="20">
        <f>SUM(V18:W18)</f>
        <v>2</v>
      </c>
    </row>
    <row r="19" spans="1:25" s="2" customFormat="1" ht="11.25" customHeight="1">
      <c r="B19" s="260"/>
      <c r="C19" s="261"/>
      <c r="D19" s="260"/>
      <c r="E19" s="261"/>
      <c r="F19" s="260"/>
      <c r="G19" s="261"/>
      <c r="H19" s="260"/>
      <c r="I19" s="261"/>
      <c r="J19" s="260"/>
      <c r="K19" s="261"/>
      <c r="L19" s="260"/>
      <c r="M19" s="261"/>
      <c r="N19" s="260"/>
      <c r="O19" s="261"/>
      <c r="P19" s="260"/>
      <c r="Q19" s="261"/>
      <c r="R19" s="260"/>
      <c r="S19" s="261"/>
      <c r="T19" s="260"/>
      <c r="U19" s="261"/>
      <c r="V19" s="19"/>
      <c r="W19" s="20"/>
      <c r="X19" s="20"/>
    </row>
    <row r="20" spans="1:25" s="2" customFormat="1" ht="11.25" customHeight="1">
      <c r="A20" s="121" t="s">
        <v>459</v>
      </c>
      <c r="B20" s="260"/>
      <c r="C20" s="261"/>
      <c r="D20" s="260"/>
      <c r="E20" s="261"/>
      <c r="F20" s="260"/>
      <c r="G20" s="261"/>
      <c r="H20" s="260"/>
      <c r="I20" s="261"/>
      <c r="J20" s="260"/>
      <c r="K20" s="261"/>
      <c r="L20" s="260"/>
      <c r="M20" s="261"/>
      <c r="N20" s="260"/>
      <c r="O20" s="261"/>
      <c r="P20" s="260"/>
      <c r="Q20" s="261"/>
      <c r="R20" s="260"/>
      <c r="S20" s="261"/>
      <c r="T20" s="260"/>
      <c r="U20" s="261"/>
      <c r="V20" s="19"/>
      <c r="W20" s="20"/>
      <c r="X20" s="20"/>
    </row>
    <row r="21" spans="1:25" s="2" customFormat="1" ht="11.25" customHeight="1">
      <c r="A21" s="2" t="s">
        <v>469</v>
      </c>
      <c r="B21" s="260">
        <v>0</v>
      </c>
      <c r="C21" s="261">
        <v>0</v>
      </c>
      <c r="D21" s="260">
        <v>0</v>
      </c>
      <c r="E21" s="261">
        <v>0</v>
      </c>
      <c r="F21" s="260">
        <v>0</v>
      </c>
      <c r="G21" s="261">
        <v>0</v>
      </c>
      <c r="H21" s="260">
        <v>0</v>
      </c>
      <c r="I21" s="261">
        <v>0</v>
      </c>
      <c r="J21" s="260">
        <v>0</v>
      </c>
      <c r="K21" s="261">
        <v>0</v>
      </c>
      <c r="L21" s="260">
        <v>3</v>
      </c>
      <c r="M21" s="261">
        <v>0</v>
      </c>
      <c r="N21" s="260">
        <v>2</v>
      </c>
      <c r="O21" s="261">
        <v>3</v>
      </c>
      <c r="P21" s="260">
        <v>4</v>
      </c>
      <c r="Q21" s="261">
        <v>0</v>
      </c>
      <c r="R21" s="260">
        <v>1</v>
      </c>
      <c r="S21" s="261">
        <v>0</v>
      </c>
      <c r="T21" s="260">
        <v>0</v>
      </c>
      <c r="U21" s="261">
        <v>1</v>
      </c>
      <c r="V21" s="19">
        <f t="shared" ref="V21:W25" si="1">B21+D21+F21+H21+J21+L21+N21+P21+R21+T21</f>
        <v>10</v>
      </c>
      <c r="W21" s="20">
        <f t="shared" si="1"/>
        <v>4</v>
      </c>
      <c r="X21" s="20">
        <f>SUM(V21:W21)</f>
        <v>14</v>
      </c>
    </row>
    <row r="22" spans="1:25" s="2" customFormat="1" ht="11.25" customHeight="1">
      <c r="A22" s="2" t="s">
        <v>470</v>
      </c>
      <c r="B22" s="260">
        <v>0</v>
      </c>
      <c r="C22" s="261">
        <v>0</v>
      </c>
      <c r="D22" s="260">
        <v>0</v>
      </c>
      <c r="E22" s="261">
        <v>0</v>
      </c>
      <c r="F22" s="260">
        <v>0</v>
      </c>
      <c r="G22" s="261">
        <v>0</v>
      </c>
      <c r="H22" s="260">
        <v>0</v>
      </c>
      <c r="I22" s="261">
        <v>0</v>
      </c>
      <c r="J22" s="260">
        <v>0</v>
      </c>
      <c r="K22" s="261">
        <v>0</v>
      </c>
      <c r="L22" s="260">
        <v>0</v>
      </c>
      <c r="M22" s="261">
        <v>0</v>
      </c>
      <c r="N22" s="260">
        <v>17</v>
      </c>
      <c r="O22" s="261">
        <v>11</v>
      </c>
      <c r="P22" s="260">
        <v>6</v>
      </c>
      <c r="Q22" s="261">
        <v>4</v>
      </c>
      <c r="R22" s="260">
        <v>3</v>
      </c>
      <c r="S22" s="261">
        <v>0</v>
      </c>
      <c r="T22" s="260">
        <v>0</v>
      </c>
      <c r="U22" s="261">
        <v>0</v>
      </c>
      <c r="V22" s="19">
        <f t="shared" si="1"/>
        <v>26</v>
      </c>
      <c r="W22" s="20">
        <f t="shared" si="1"/>
        <v>15</v>
      </c>
      <c r="X22" s="20">
        <f>SUM(V22:W22)</f>
        <v>41</v>
      </c>
    </row>
    <row r="23" spans="1:25" s="2" customFormat="1" ht="11.25" customHeight="1">
      <c r="A23" s="2" t="s">
        <v>471</v>
      </c>
      <c r="B23" s="260">
        <v>0</v>
      </c>
      <c r="C23" s="261">
        <v>0</v>
      </c>
      <c r="D23" s="260">
        <v>0</v>
      </c>
      <c r="E23" s="261">
        <v>0</v>
      </c>
      <c r="F23" s="260">
        <v>0</v>
      </c>
      <c r="G23" s="261">
        <v>0</v>
      </c>
      <c r="H23" s="260">
        <v>0</v>
      </c>
      <c r="I23" s="261">
        <v>0</v>
      </c>
      <c r="J23" s="260">
        <v>0</v>
      </c>
      <c r="K23" s="261">
        <v>0</v>
      </c>
      <c r="L23" s="260">
        <v>0</v>
      </c>
      <c r="M23" s="261">
        <v>0</v>
      </c>
      <c r="N23" s="260">
        <v>0</v>
      </c>
      <c r="O23" s="261">
        <v>1</v>
      </c>
      <c r="P23" s="260">
        <v>0</v>
      </c>
      <c r="Q23" s="261">
        <v>0</v>
      </c>
      <c r="R23" s="260">
        <v>0</v>
      </c>
      <c r="S23" s="261">
        <v>0</v>
      </c>
      <c r="T23" s="260">
        <v>0</v>
      </c>
      <c r="U23" s="261">
        <v>0</v>
      </c>
      <c r="V23" s="19">
        <f t="shared" si="1"/>
        <v>0</v>
      </c>
      <c r="W23" s="20">
        <f t="shared" si="1"/>
        <v>1</v>
      </c>
      <c r="X23" s="20">
        <f>SUM(V23:W23)</f>
        <v>1</v>
      </c>
    </row>
    <row r="24" spans="1:25" s="2" customFormat="1" ht="11.25" customHeight="1">
      <c r="A24" s="2" t="s">
        <v>472</v>
      </c>
      <c r="B24" s="260">
        <v>0</v>
      </c>
      <c r="C24" s="261">
        <v>0</v>
      </c>
      <c r="D24" s="260">
        <v>0</v>
      </c>
      <c r="E24" s="261">
        <v>0</v>
      </c>
      <c r="F24" s="260">
        <v>0</v>
      </c>
      <c r="G24" s="261">
        <v>0</v>
      </c>
      <c r="H24" s="260">
        <v>0</v>
      </c>
      <c r="I24" s="261">
        <v>0</v>
      </c>
      <c r="J24" s="260">
        <v>0</v>
      </c>
      <c r="K24" s="261">
        <v>0</v>
      </c>
      <c r="L24" s="260">
        <v>0</v>
      </c>
      <c r="M24" s="261">
        <v>0</v>
      </c>
      <c r="N24" s="260">
        <v>0</v>
      </c>
      <c r="O24" s="261">
        <v>1</v>
      </c>
      <c r="P24" s="260">
        <v>1</v>
      </c>
      <c r="Q24" s="261">
        <v>2</v>
      </c>
      <c r="R24" s="260">
        <v>0</v>
      </c>
      <c r="S24" s="261">
        <v>0</v>
      </c>
      <c r="T24" s="260">
        <v>0</v>
      </c>
      <c r="U24" s="261">
        <v>0</v>
      </c>
      <c r="V24" s="19">
        <f t="shared" si="1"/>
        <v>1</v>
      </c>
      <c r="W24" s="20">
        <f t="shared" si="1"/>
        <v>3</v>
      </c>
      <c r="X24" s="20">
        <f>SUM(V24:W24)</f>
        <v>4</v>
      </c>
    </row>
    <row r="25" spans="1:25" s="2" customFormat="1" ht="11.25" customHeight="1">
      <c r="A25" s="2" t="s">
        <v>473</v>
      </c>
      <c r="B25" s="260">
        <v>0</v>
      </c>
      <c r="C25" s="261">
        <v>0</v>
      </c>
      <c r="D25" s="260">
        <v>0</v>
      </c>
      <c r="E25" s="261">
        <v>0</v>
      </c>
      <c r="F25" s="260">
        <v>0</v>
      </c>
      <c r="G25" s="261">
        <v>0</v>
      </c>
      <c r="H25" s="260">
        <v>0</v>
      </c>
      <c r="I25" s="261">
        <v>0</v>
      </c>
      <c r="J25" s="260">
        <v>0</v>
      </c>
      <c r="K25" s="261">
        <v>0</v>
      </c>
      <c r="L25" s="260">
        <v>0</v>
      </c>
      <c r="M25" s="261">
        <v>0</v>
      </c>
      <c r="N25" s="260">
        <v>0</v>
      </c>
      <c r="O25" s="261">
        <v>0</v>
      </c>
      <c r="P25" s="260">
        <v>0</v>
      </c>
      <c r="Q25" s="261">
        <v>0</v>
      </c>
      <c r="R25" s="260">
        <v>2</v>
      </c>
      <c r="S25" s="261">
        <v>0</v>
      </c>
      <c r="T25" s="260">
        <v>0</v>
      </c>
      <c r="U25" s="261">
        <v>0</v>
      </c>
      <c r="V25" s="19">
        <f t="shared" si="1"/>
        <v>2</v>
      </c>
      <c r="W25" s="20">
        <f t="shared" si="1"/>
        <v>0</v>
      </c>
      <c r="X25" s="20">
        <f>SUM(V25:W25)</f>
        <v>2</v>
      </c>
    </row>
    <row r="26" spans="1:25" s="21" customFormat="1" ht="11.25" customHeight="1">
      <c r="A26" s="101" t="s">
        <v>44</v>
      </c>
      <c r="B26" s="23">
        <f t="shared" ref="B26:U26" si="2">SUM(B21:B25,B14:B18)</f>
        <v>0</v>
      </c>
      <c r="C26" s="24">
        <f t="shared" si="2"/>
        <v>0</v>
      </c>
      <c r="D26" s="23">
        <f t="shared" si="2"/>
        <v>0</v>
      </c>
      <c r="E26" s="24">
        <f t="shared" si="2"/>
        <v>0</v>
      </c>
      <c r="F26" s="23">
        <f t="shared" si="2"/>
        <v>0</v>
      </c>
      <c r="G26" s="24">
        <f t="shared" si="2"/>
        <v>0</v>
      </c>
      <c r="H26" s="23">
        <f t="shared" si="2"/>
        <v>0</v>
      </c>
      <c r="I26" s="24">
        <f t="shared" si="2"/>
        <v>0</v>
      </c>
      <c r="J26" s="23">
        <f t="shared" si="2"/>
        <v>21</v>
      </c>
      <c r="K26" s="24">
        <f t="shared" si="2"/>
        <v>15</v>
      </c>
      <c r="L26" s="23">
        <f t="shared" si="2"/>
        <v>311</v>
      </c>
      <c r="M26" s="24">
        <f t="shared" si="2"/>
        <v>200</v>
      </c>
      <c r="N26" s="23">
        <f t="shared" si="2"/>
        <v>125</v>
      </c>
      <c r="O26" s="24">
        <f t="shared" si="2"/>
        <v>87</v>
      </c>
      <c r="P26" s="23">
        <f t="shared" si="2"/>
        <v>43</v>
      </c>
      <c r="Q26" s="24">
        <f t="shared" si="2"/>
        <v>29</v>
      </c>
      <c r="R26" s="23">
        <f t="shared" si="2"/>
        <v>7</v>
      </c>
      <c r="S26" s="24">
        <f t="shared" si="2"/>
        <v>5</v>
      </c>
      <c r="T26" s="23">
        <f t="shared" si="2"/>
        <v>1</v>
      </c>
      <c r="U26" s="24">
        <f t="shared" si="2"/>
        <v>2</v>
      </c>
      <c r="V26" s="23">
        <f>SUM(V14:V25)</f>
        <v>508</v>
      </c>
      <c r="W26" s="24">
        <f>SUM(W14:W25)</f>
        <v>338</v>
      </c>
      <c r="X26" s="24">
        <f>SUM(X14:X25)</f>
        <v>846</v>
      </c>
    </row>
    <row r="27" spans="1:25" s="21" customFormat="1" ht="11.25" customHeight="1">
      <c r="A27" s="101"/>
      <c r="B27" s="99"/>
      <c r="C27" s="99"/>
      <c r="D27" s="99"/>
      <c r="E27" s="99"/>
      <c r="F27" s="99"/>
      <c r="G27" s="99"/>
      <c r="H27" s="99"/>
      <c r="I27" s="99"/>
      <c r="J27" s="99"/>
      <c r="K27" s="99"/>
      <c r="L27" s="99"/>
      <c r="M27" s="99"/>
      <c r="N27" s="99"/>
      <c r="O27" s="99"/>
      <c r="P27" s="99"/>
      <c r="Q27" s="99"/>
      <c r="R27" s="99"/>
      <c r="S27" s="99"/>
      <c r="T27" s="99"/>
      <c r="U27" s="99"/>
      <c r="V27" s="99"/>
      <c r="W27" s="99"/>
      <c r="X27" s="99"/>
    </row>
    <row r="28" spans="1:25" s="98" customFormat="1" ht="10.199999999999999">
      <c r="A28" s="59" t="s">
        <v>460</v>
      </c>
    </row>
    <row r="29" spans="1:25" s="98" customFormat="1" ht="10.8">
      <c r="A29" s="1"/>
    </row>
    <row r="30" spans="1:25" s="21" customFormat="1" ht="10.8">
      <c r="A30" s="101"/>
      <c r="B30" s="99"/>
      <c r="C30" s="99"/>
      <c r="D30" s="99"/>
      <c r="E30" s="99"/>
      <c r="F30" s="99"/>
      <c r="G30" s="99"/>
      <c r="H30" s="99"/>
      <c r="I30" s="99"/>
      <c r="J30" s="99"/>
      <c r="K30" s="99"/>
      <c r="L30" s="99"/>
      <c r="M30" s="99"/>
      <c r="N30" s="99"/>
      <c r="O30" s="99"/>
      <c r="P30" s="99"/>
      <c r="Q30" s="99"/>
      <c r="R30" s="99"/>
      <c r="S30" s="99"/>
      <c r="T30" s="99"/>
      <c r="U30" s="99"/>
      <c r="V30" s="99"/>
      <c r="W30" s="99"/>
      <c r="X30" s="99"/>
    </row>
    <row r="31" spans="1:25" s="21" customFormat="1" ht="10.8">
      <c r="A31" s="347" t="s">
        <v>461</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109"/>
    </row>
    <row r="32" spans="1:25" s="153" customFormat="1" ht="13.8" thickBot="1"/>
    <row r="33" spans="1:24" s="2" customFormat="1" ht="10.8">
      <c r="A33" s="108"/>
      <c r="B33" s="350" t="s">
        <v>446</v>
      </c>
      <c r="C33" s="351"/>
      <c r="D33" s="351"/>
      <c r="E33" s="351"/>
      <c r="F33" s="351"/>
      <c r="G33" s="351"/>
      <c r="H33" s="351"/>
      <c r="I33" s="351"/>
      <c r="J33" s="351"/>
      <c r="K33" s="351"/>
      <c r="L33" s="351"/>
      <c r="M33" s="351"/>
      <c r="N33" s="351"/>
      <c r="O33" s="351"/>
      <c r="P33" s="351"/>
      <c r="Q33" s="351"/>
      <c r="R33" s="351"/>
      <c r="S33" s="351"/>
      <c r="T33" s="351"/>
      <c r="U33" s="351"/>
      <c r="V33" s="351"/>
      <c r="W33" s="351"/>
      <c r="X33" s="351"/>
    </row>
    <row r="34" spans="1:24" s="2" customFormat="1" ht="10.8">
      <c r="A34" s="107"/>
      <c r="B34" s="11">
        <v>2009</v>
      </c>
      <c r="C34" s="5"/>
      <c r="D34" s="11">
        <f>B34-1</f>
        <v>2008</v>
      </c>
      <c r="E34" s="5"/>
      <c r="F34" s="11">
        <f>D34-1</f>
        <v>2007</v>
      </c>
      <c r="G34" s="5"/>
      <c r="H34" s="11">
        <f>F34-1</f>
        <v>2006</v>
      </c>
      <c r="I34" s="5"/>
      <c r="J34" s="11">
        <f>H34-1</f>
        <v>2005</v>
      </c>
      <c r="K34" s="5"/>
      <c r="L34" s="11">
        <f>J34-1</f>
        <v>2004</v>
      </c>
      <c r="M34" s="5"/>
      <c r="N34" s="11">
        <f>L34-1</f>
        <v>2003</v>
      </c>
      <c r="O34" s="35"/>
      <c r="P34" s="11">
        <f>N34-1</f>
        <v>2002</v>
      </c>
      <c r="Q34" s="5"/>
      <c r="R34" s="11">
        <f>P34-1</f>
        <v>2001</v>
      </c>
      <c r="S34" s="35"/>
      <c r="T34" s="11" t="str">
        <f>R34-1 &amp; " en vroeger"</f>
        <v>2000 en vroeger</v>
      </c>
      <c r="U34" s="5"/>
      <c r="V34" s="106" t="s">
        <v>44</v>
      </c>
      <c r="W34" s="5"/>
      <c r="X34" s="5"/>
    </row>
    <row r="35" spans="1:24" s="2" customFormat="1" ht="10.8">
      <c r="A35" s="105"/>
      <c r="B35" s="104" t="s">
        <v>426</v>
      </c>
      <c r="C35" s="38" t="s">
        <v>427</v>
      </c>
      <c r="D35" s="104" t="s">
        <v>426</v>
      </c>
      <c r="E35" s="38" t="s">
        <v>427</v>
      </c>
      <c r="F35" s="104" t="s">
        <v>426</v>
      </c>
      <c r="G35" s="38" t="s">
        <v>427</v>
      </c>
      <c r="H35" s="104" t="s">
        <v>426</v>
      </c>
      <c r="I35" s="38" t="s">
        <v>427</v>
      </c>
      <c r="J35" s="104" t="s">
        <v>426</v>
      </c>
      <c r="K35" s="38" t="s">
        <v>427</v>
      </c>
      <c r="L35" s="104" t="s">
        <v>426</v>
      </c>
      <c r="M35" s="38" t="s">
        <v>427</v>
      </c>
      <c r="N35" s="104" t="s">
        <v>426</v>
      </c>
      <c r="O35" s="38" t="s">
        <v>427</v>
      </c>
      <c r="P35" s="104" t="s">
        <v>426</v>
      </c>
      <c r="Q35" s="38" t="s">
        <v>427</v>
      </c>
      <c r="R35" s="104" t="s">
        <v>426</v>
      </c>
      <c r="S35" s="38" t="s">
        <v>427</v>
      </c>
      <c r="T35" s="104" t="s">
        <v>426</v>
      </c>
      <c r="U35" s="38" t="s">
        <v>427</v>
      </c>
      <c r="V35" s="104" t="s">
        <v>426</v>
      </c>
      <c r="W35" s="38" t="s">
        <v>427</v>
      </c>
      <c r="X35" s="38" t="s">
        <v>428</v>
      </c>
    </row>
    <row r="36" spans="1:24" s="2" customFormat="1" ht="10.8">
      <c r="A36" s="122" t="s">
        <v>458</v>
      </c>
      <c r="B36" s="102"/>
      <c r="C36" s="16"/>
      <c r="D36" s="102"/>
      <c r="E36" s="16"/>
      <c r="F36" s="102"/>
      <c r="G36" s="16"/>
      <c r="H36" s="102"/>
      <c r="I36" s="16"/>
      <c r="J36" s="102"/>
      <c r="K36" s="16"/>
      <c r="L36" s="102"/>
      <c r="M36" s="16"/>
      <c r="N36" s="102"/>
      <c r="O36" s="16"/>
      <c r="P36" s="102"/>
      <c r="Q36" s="16"/>
      <c r="R36" s="102"/>
      <c r="S36" s="16"/>
      <c r="T36" s="102"/>
      <c r="U36" s="16"/>
      <c r="V36" s="102"/>
      <c r="W36" s="16"/>
      <c r="X36" s="16"/>
    </row>
    <row r="37" spans="1:24" s="2" customFormat="1" ht="10.8">
      <c r="A37" s="2" t="s">
        <v>469</v>
      </c>
      <c r="B37" s="260">
        <v>0</v>
      </c>
      <c r="C37" s="261">
        <v>0</v>
      </c>
      <c r="D37" s="260">
        <v>0</v>
      </c>
      <c r="E37" s="261">
        <v>0</v>
      </c>
      <c r="F37" s="260">
        <v>0</v>
      </c>
      <c r="G37" s="261">
        <v>0</v>
      </c>
      <c r="H37" s="260">
        <v>0</v>
      </c>
      <c r="I37" s="261">
        <v>0</v>
      </c>
      <c r="J37" s="260">
        <v>0</v>
      </c>
      <c r="K37" s="261">
        <v>0</v>
      </c>
      <c r="L37" s="260">
        <v>0</v>
      </c>
      <c r="M37" s="261">
        <v>0</v>
      </c>
      <c r="N37" s="260">
        <v>0</v>
      </c>
      <c r="O37" s="261">
        <v>0</v>
      </c>
      <c r="P37" s="260">
        <v>0</v>
      </c>
      <c r="Q37" s="261">
        <v>0</v>
      </c>
      <c r="R37" s="260">
        <v>0</v>
      </c>
      <c r="S37" s="261">
        <v>0</v>
      </c>
      <c r="T37" s="260">
        <v>0</v>
      </c>
      <c r="U37" s="261">
        <v>0</v>
      </c>
      <c r="V37" s="19">
        <f t="shared" ref="V37:W41" si="3">B37+D37+F37+H37+J37+L37+N37+P37+R37+T37</f>
        <v>0</v>
      </c>
      <c r="W37" s="20">
        <f t="shared" si="3"/>
        <v>0</v>
      </c>
      <c r="X37" s="20">
        <f>SUM(V37:W37)</f>
        <v>0</v>
      </c>
    </row>
    <row r="38" spans="1:24" s="2" customFormat="1" ht="10.8">
      <c r="A38" s="2" t="s">
        <v>470</v>
      </c>
      <c r="B38" s="260">
        <v>0</v>
      </c>
      <c r="C38" s="261">
        <v>0</v>
      </c>
      <c r="D38" s="260">
        <v>0</v>
      </c>
      <c r="E38" s="261">
        <v>0</v>
      </c>
      <c r="F38" s="260">
        <v>0</v>
      </c>
      <c r="G38" s="261">
        <v>0</v>
      </c>
      <c r="H38" s="260">
        <v>0</v>
      </c>
      <c r="I38" s="261">
        <v>0</v>
      </c>
      <c r="J38" s="260">
        <v>0</v>
      </c>
      <c r="K38" s="261">
        <v>0</v>
      </c>
      <c r="L38" s="260">
        <v>13</v>
      </c>
      <c r="M38" s="261">
        <v>1</v>
      </c>
      <c r="N38" s="260">
        <v>0</v>
      </c>
      <c r="O38" s="261">
        <v>0</v>
      </c>
      <c r="P38" s="260">
        <v>0</v>
      </c>
      <c r="Q38" s="261">
        <v>0</v>
      </c>
      <c r="R38" s="260">
        <v>0</v>
      </c>
      <c r="S38" s="261">
        <v>0</v>
      </c>
      <c r="T38" s="260">
        <v>0</v>
      </c>
      <c r="U38" s="261">
        <v>0</v>
      </c>
      <c r="V38" s="19">
        <f t="shared" si="3"/>
        <v>13</v>
      </c>
      <c r="W38" s="20">
        <f t="shared" si="3"/>
        <v>1</v>
      </c>
      <c r="X38" s="20">
        <f>SUM(V38:W38)</f>
        <v>14</v>
      </c>
    </row>
    <row r="39" spans="1:24" s="2" customFormat="1" ht="10.8">
      <c r="A39" s="2" t="s">
        <v>471</v>
      </c>
      <c r="B39" s="260">
        <v>0</v>
      </c>
      <c r="C39" s="261">
        <v>0</v>
      </c>
      <c r="D39" s="260">
        <v>0</v>
      </c>
      <c r="E39" s="261">
        <v>0</v>
      </c>
      <c r="F39" s="260">
        <v>0</v>
      </c>
      <c r="G39" s="261">
        <v>0</v>
      </c>
      <c r="H39" s="260">
        <v>0</v>
      </c>
      <c r="I39" s="261">
        <v>0</v>
      </c>
      <c r="J39" s="260">
        <v>0</v>
      </c>
      <c r="K39" s="261">
        <v>0</v>
      </c>
      <c r="L39" s="260">
        <v>0</v>
      </c>
      <c r="M39" s="261">
        <v>0</v>
      </c>
      <c r="N39" s="260">
        <v>0</v>
      </c>
      <c r="O39" s="261">
        <v>0</v>
      </c>
      <c r="P39" s="260">
        <v>0</v>
      </c>
      <c r="Q39" s="261">
        <v>0</v>
      </c>
      <c r="R39" s="260">
        <v>0</v>
      </c>
      <c r="S39" s="261">
        <v>0</v>
      </c>
      <c r="T39" s="260">
        <v>0</v>
      </c>
      <c r="U39" s="261">
        <v>0</v>
      </c>
      <c r="V39" s="19">
        <f t="shared" si="3"/>
        <v>0</v>
      </c>
      <c r="W39" s="20">
        <f t="shared" si="3"/>
        <v>0</v>
      </c>
      <c r="X39" s="20">
        <f>SUM(V39:W39)</f>
        <v>0</v>
      </c>
    </row>
    <row r="40" spans="1:24" s="2" customFormat="1" ht="10.8">
      <c r="A40" s="2" t="s">
        <v>472</v>
      </c>
      <c r="B40" s="260">
        <v>0</v>
      </c>
      <c r="C40" s="261">
        <v>0</v>
      </c>
      <c r="D40" s="260">
        <v>0</v>
      </c>
      <c r="E40" s="261">
        <v>0</v>
      </c>
      <c r="F40" s="260">
        <v>0</v>
      </c>
      <c r="G40" s="261">
        <v>0</v>
      </c>
      <c r="H40" s="260">
        <v>0</v>
      </c>
      <c r="I40" s="261">
        <v>0</v>
      </c>
      <c r="J40" s="260">
        <v>0</v>
      </c>
      <c r="K40" s="261">
        <v>0</v>
      </c>
      <c r="L40" s="260">
        <v>2</v>
      </c>
      <c r="M40" s="261">
        <v>3</v>
      </c>
      <c r="N40" s="260">
        <v>1</v>
      </c>
      <c r="O40" s="261">
        <v>0</v>
      </c>
      <c r="P40" s="260">
        <v>0</v>
      </c>
      <c r="Q40" s="261">
        <v>0</v>
      </c>
      <c r="R40" s="260">
        <v>0</v>
      </c>
      <c r="S40" s="261">
        <v>0</v>
      </c>
      <c r="T40" s="260">
        <v>0</v>
      </c>
      <c r="U40" s="261">
        <v>0</v>
      </c>
      <c r="V40" s="19">
        <f t="shared" si="3"/>
        <v>3</v>
      </c>
      <c r="W40" s="20">
        <f t="shared" si="3"/>
        <v>3</v>
      </c>
      <c r="X40" s="20">
        <f>SUM(V40:W40)</f>
        <v>6</v>
      </c>
    </row>
    <row r="41" spans="1:24" s="2" customFormat="1" ht="10.8">
      <c r="A41" s="2" t="s">
        <v>473</v>
      </c>
      <c r="B41" s="260">
        <v>0</v>
      </c>
      <c r="C41" s="261">
        <v>0</v>
      </c>
      <c r="D41" s="260">
        <v>0</v>
      </c>
      <c r="E41" s="261">
        <v>0</v>
      </c>
      <c r="F41" s="260">
        <v>0</v>
      </c>
      <c r="G41" s="261">
        <v>0</v>
      </c>
      <c r="H41" s="260">
        <v>0</v>
      </c>
      <c r="I41" s="261">
        <v>0</v>
      </c>
      <c r="J41" s="260">
        <v>0</v>
      </c>
      <c r="K41" s="261">
        <v>0</v>
      </c>
      <c r="L41" s="260">
        <v>0</v>
      </c>
      <c r="M41" s="261">
        <v>0</v>
      </c>
      <c r="N41" s="260">
        <v>2</v>
      </c>
      <c r="O41" s="261">
        <v>0</v>
      </c>
      <c r="P41" s="260">
        <v>1</v>
      </c>
      <c r="Q41" s="261">
        <v>0</v>
      </c>
      <c r="R41" s="260">
        <v>0</v>
      </c>
      <c r="S41" s="261">
        <v>0</v>
      </c>
      <c r="T41" s="260">
        <v>0</v>
      </c>
      <c r="U41" s="261">
        <v>0</v>
      </c>
      <c r="V41" s="19">
        <f t="shared" si="3"/>
        <v>3</v>
      </c>
      <c r="W41" s="20">
        <f t="shared" si="3"/>
        <v>0</v>
      </c>
      <c r="X41" s="20">
        <f>SUM(V41:W41)</f>
        <v>3</v>
      </c>
    </row>
    <row r="42" spans="1:24" s="2" customFormat="1" ht="10.8">
      <c r="A42" s="21"/>
      <c r="B42" s="315"/>
      <c r="C42" s="316"/>
      <c r="D42" s="315"/>
      <c r="E42" s="316"/>
      <c r="F42" s="315"/>
      <c r="G42" s="316"/>
      <c r="H42" s="315"/>
      <c r="I42" s="316"/>
      <c r="J42" s="315"/>
      <c r="K42" s="316"/>
      <c r="L42" s="315"/>
      <c r="M42" s="316"/>
      <c r="N42" s="315"/>
      <c r="O42" s="316"/>
      <c r="P42" s="315"/>
      <c r="Q42" s="316"/>
      <c r="R42" s="315"/>
      <c r="S42" s="316"/>
      <c r="T42" s="315"/>
      <c r="U42" s="316"/>
      <c r="V42" s="19"/>
      <c r="W42" s="20"/>
      <c r="X42" s="20"/>
    </row>
    <row r="43" spans="1:24" s="2" customFormat="1" ht="10.8">
      <c r="A43" s="121" t="s">
        <v>459</v>
      </c>
      <c r="B43" s="260"/>
      <c r="C43" s="261"/>
      <c r="D43" s="260"/>
      <c r="E43" s="261"/>
      <c r="F43" s="260"/>
      <c r="G43" s="261"/>
      <c r="H43" s="260"/>
      <c r="I43" s="261"/>
      <c r="J43" s="260"/>
      <c r="K43" s="261"/>
      <c r="L43" s="260"/>
      <c r="M43" s="261"/>
      <c r="N43" s="260"/>
      <c r="O43" s="261"/>
      <c r="P43" s="260"/>
      <c r="Q43" s="261"/>
      <c r="R43" s="260"/>
      <c r="S43" s="261"/>
      <c r="T43" s="260"/>
      <c r="U43" s="261"/>
      <c r="V43" s="19"/>
      <c r="W43" s="20"/>
      <c r="X43" s="20"/>
    </row>
    <row r="44" spans="1:24" s="2" customFormat="1" ht="10.8">
      <c r="A44" s="2" t="s">
        <v>469</v>
      </c>
      <c r="B44" s="260">
        <v>0</v>
      </c>
      <c r="C44" s="261">
        <v>0</v>
      </c>
      <c r="D44" s="260">
        <v>0</v>
      </c>
      <c r="E44" s="261">
        <v>0</v>
      </c>
      <c r="F44" s="260">
        <v>0</v>
      </c>
      <c r="G44" s="261">
        <v>0</v>
      </c>
      <c r="H44" s="260">
        <v>0</v>
      </c>
      <c r="I44" s="261">
        <v>0</v>
      </c>
      <c r="J44" s="260">
        <v>0</v>
      </c>
      <c r="K44" s="261">
        <v>0</v>
      </c>
      <c r="L44" s="260">
        <v>0</v>
      </c>
      <c r="M44" s="261">
        <v>0</v>
      </c>
      <c r="N44" s="260">
        <v>0</v>
      </c>
      <c r="O44" s="261">
        <v>0</v>
      </c>
      <c r="P44" s="260">
        <v>0</v>
      </c>
      <c r="Q44" s="261">
        <v>0</v>
      </c>
      <c r="R44" s="260">
        <v>0</v>
      </c>
      <c r="S44" s="261">
        <v>0</v>
      </c>
      <c r="T44" s="260">
        <v>0</v>
      </c>
      <c r="U44" s="261">
        <v>0</v>
      </c>
      <c r="V44" s="19">
        <f t="shared" ref="V44:W48" si="4">B44+D44+F44+H44+J44+L44+N44+P44+R44+T44</f>
        <v>0</v>
      </c>
      <c r="W44" s="20">
        <f t="shared" si="4"/>
        <v>0</v>
      </c>
      <c r="X44" s="20">
        <f>SUM(V44:W44)</f>
        <v>0</v>
      </c>
    </row>
    <row r="45" spans="1:24" s="2" customFormat="1" ht="10.8">
      <c r="A45" s="2" t="s">
        <v>470</v>
      </c>
      <c r="B45" s="260">
        <v>0</v>
      </c>
      <c r="C45" s="261">
        <v>0</v>
      </c>
      <c r="D45" s="260">
        <v>0</v>
      </c>
      <c r="E45" s="261">
        <v>0</v>
      </c>
      <c r="F45" s="260">
        <v>0</v>
      </c>
      <c r="G45" s="261">
        <v>0</v>
      </c>
      <c r="H45" s="260">
        <v>0</v>
      </c>
      <c r="I45" s="261">
        <v>0</v>
      </c>
      <c r="J45" s="260">
        <v>0</v>
      </c>
      <c r="K45" s="261">
        <v>0</v>
      </c>
      <c r="L45" s="260">
        <v>0</v>
      </c>
      <c r="M45" s="261">
        <v>0</v>
      </c>
      <c r="N45" s="260">
        <v>0</v>
      </c>
      <c r="O45" s="261">
        <v>0</v>
      </c>
      <c r="P45" s="260">
        <v>0</v>
      </c>
      <c r="Q45" s="261">
        <v>0</v>
      </c>
      <c r="R45" s="260">
        <v>0</v>
      </c>
      <c r="S45" s="261">
        <v>0</v>
      </c>
      <c r="T45" s="260">
        <v>0</v>
      </c>
      <c r="U45" s="261">
        <v>0</v>
      </c>
      <c r="V45" s="19">
        <f t="shared" si="4"/>
        <v>0</v>
      </c>
      <c r="W45" s="20">
        <f t="shared" si="4"/>
        <v>0</v>
      </c>
      <c r="X45" s="20">
        <f>SUM(V45:W45)</f>
        <v>0</v>
      </c>
    </row>
    <row r="46" spans="1:24" s="2" customFormat="1" ht="10.8">
      <c r="A46" s="2" t="s">
        <v>471</v>
      </c>
      <c r="B46" s="260">
        <v>0</v>
      </c>
      <c r="C46" s="261">
        <v>0</v>
      </c>
      <c r="D46" s="260">
        <v>0</v>
      </c>
      <c r="E46" s="261">
        <v>0</v>
      </c>
      <c r="F46" s="260">
        <v>0</v>
      </c>
      <c r="G46" s="261">
        <v>0</v>
      </c>
      <c r="H46" s="260">
        <v>0</v>
      </c>
      <c r="I46" s="261">
        <v>0</v>
      </c>
      <c r="J46" s="260">
        <v>0</v>
      </c>
      <c r="K46" s="261">
        <v>0</v>
      </c>
      <c r="L46" s="260">
        <v>0</v>
      </c>
      <c r="M46" s="261">
        <v>0</v>
      </c>
      <c r="N46" s="260">
        <v>0</v>
      </c>
      <c r="O46" s="261">
        <v>0</v>
      </c>
      <c r="P46" s="260">
        <v>0</v>
      </c>
      <c r="Q46" s="261">
        <v>0</v>
      </c>
      <c r="R46" s="260">
        <v>0</v>
      </c>
      <c r="S46" s="261">
        <v>0</v>
      </c>
      <c r="T46" s="260">
        <v>0</v>
      </c>
      <c r="U46" s="261">
        <v>0</v>
      </c>
      <c r="V46" s="19">
        <f t="shared" si="4"/>
        <v>0</v>
      </c>
      <c r="W46" s="20">
        <f t="shared" si="4"/>
        <v>0</v>
      </c>
      <c r="X46" s="20">
        <f>SUM(V46:W46)</f>
        <v>0</v>
      </c>
    </row>
    <row r="47" spans="1:24" s="2" customFormat="1" ht="10.8">
      <c r="A47" s="2" t="s">
        <v>472</v>
      </c>
      <c r="B47" s="260">
        <v>0</v>
      </c>
      <c r="C47" s="261">
        <v>0</v>
      </c>
      <c r="D47" s="260">
        <v>0</v>
      </c>
      <c r="E47" s="261">
        <v>0</v>
      </c>
      <c r="F47" s="260">
        <v>0</v>
      </c>
      <c r="G47" s="261">
        <v>0</v>
      </c>
      <c r="H47" s="260">
        <v>0</v>
      </c>
      <c r="I47" s="261">
        <v>0</v>
      </c>
      <c r="J47" s="260">
        <v>0</v>
      </c>
      <c r="K47" s="261">
        <v>0</v>
      </c>
      <c r="L47" s="260">
        <v>0</v>
      </c>
      <c r="M47" s="261">
        <v>0</v>
      </c>
      <c r="N47" s="260">
        <v>0</v>
      </c>
      <c r="O47" s="261">
        <v>0</v>
      </c>
      <c r="P47" s="260">
        <v>1</v>
      </c>
      <c r="Q47" s="261">
        <v>1</v>
      </c>
      <c r="R47" s="260">
        <v>0</v>
      </c>
      <c r="S47" s="261">
        <v>0</v>
      </c>
      <c r="T47" s="260">
        <v>0</v>
      </c>
      <c r="U47" s="261">
        <v>1</v>
      </c>
      <c r="V47" s="19">
        <f t="shared" si="4"/>
        <v>1</v>
      </c>
      <c r="W47" s="20">
        <f t="shared" si="4"/>
        <v>2</v>
      </c>
      <c r="X47" s="20">
        <f>SUM(V47:W47)</f>
        <v>3</v>
      </c>
    </row>
    <row r="48" spans="1:24" s="2" customFormat="1" ht="10.8">
      <c r="A48" s="2" t="s">
        <v>473</v>
      </c>
      <c r="B48" s="260">
        <v>0</v>
      </c>
      <c r="C48" s="261">
        <v>0</v>
      </c>
      <c r="D48" s="260">
        <v>0</v>
      </c>
      <c r="E48" s="261">
        <v>0</v>
      </c>
      <c r="F48" s="260">
        <v>0</v>
      </c>
      <c r="G48" s="261">
        <v>0</v>
      </c>
      <c r="H48" s="260">
        <v>0</v>
      </c>
      <c r="I48" s="261">
        <v>0</v>
      </c>
      <c r="J48" s="260">
        <v>0</v>
      </c>
      <c r="K48" s="261">
        <v>0</v>
      </c>
      <c r="L48" s="260">
        <v>0</v>
      </c>
      <c r="M48" s="261">
        <v>0</v>
      </c>
      <c r="N48" s="260">
        <v>0</v>
      </c>
      <c r="O48" s="261">
        <v>0</v>
      </c>
      <c r="P48" s="260">
        <v>0</v>
      </c>
      <c r="Q48" s="261">
        <v>0</v>
      </c>
      <c r="R48" s="260">
        <v>0</v>
      </c>
      <c r="S48" s="261">
        <v>0</v>
      </c>
      <c r="T48" s="260">
        <v>0</v>
      </c>
      <c r="U48" s="261">
        <v>0</v>
      </c>
      <c r="V48" s="19">
        <f t="shared" si="4"/>
        <v>0</v>
      </c>
      <c r="W48" s="20">
        <f t="shared" si="4"/>
        <v>0</v>
      </c>
      <c r="X48" s="20">
        <f>SUM(V48:W48)</f>
        <v>0</v>
      </c>
    </row>
    <row r="49" spans="1:35" s="2" customFormat="1" ht="10.8">
      <c r="A49" s="101" t="s">
        <v>44</v>
      </c>
      <c r="B49" s="23">
        <v>0</v>
      </c>
      <c r="C49" s="24">
        <v>0</v>
      </c>
      <c r="D49" s="23">
        <v>0</v>
      </c>
      <c r="E49" s="24">
        <v>0</v>
      </c>
      <c r="F49" s="23">
        <v>0</v>
      </c>
      <c r="G49" s="24">
        <v>0</v>
      </c>
      <c r="H49" s="23">
        <v>0</v>
      </c>
      <c r="I49" s="24">
        <v>0</v>
      </c>
      <c r="J49" s="23">
        <f t="shared" ref="J49:X49" si="5">SUM(J37:J48)</f>
        <v>0</v>
      </c>
      <c r="K49" s="24">
        <f t="shared" si="5"/>
        <v>0</v>
      </c>
      <c r="L49" s="23">
        <f t="shared" si="5"/>
        <v>15</v>
      </c>
      <c r="M49" s="24">
        <f t="shared" si="5"/>
        <v>4</v>
      </c>
      <c r="N49" s="23">
        <f t="shared" si="5"/>
        <v>3</v>
      </c>
      <c r="O49" s="24">
        <f t="shared" si="5"/>
        <v>0</v>
      </c>
      <c r="P49" s="23">
        <f t="shared" si="5"/>
        <v>2</v>
      </c>
      <c r="Q49" s="24">
        <f t="shared" si="5"/>
        <v>1</v>
      </c>
      <c r="R49" s="23">
        <f t="shared" si="5"/>
        <v>0</v>
      </c>
      <c r="S49" s="24">
        <f t="shared" si="5"/>
        <v>0</v>
      </c>
      <c r="T49" s="23">
        <f t="shared" si="5"/>
        <v>0</v>
      </c>
      <c r="U49" s="24">
        <f t="shared" si="5"/>
        <v>1</v>
      </c>
      <c r="V49" s="23">
        <f t="shared" si="5"/>
        <v>20</v>
      </c>
      <c r="W49" s="24">
        <f t="shared" si="5"/>
        <v>6</v>
      </c>
      <c r="X49" s="24">
        <f t="shared" si="5"/>
        <v>26</v>
      </c>
      <c r="Y49" s="21"/>
    </row>
    <row r="50" spans="1:35" ht="11.4"/>
    <row r="51" spans="1:35" s="98" customFormat="1" ht="10.8">
      <c r="A51" s="59" t="s">
        <v>462</v>
      </c>
      <c r="E51" s="111"/>
      <c r="F51" s="111"/>
      <c r="G51" s="111"/>
      <c r="T51" s="111"/>
      <c r="U51" s="111"/>
      <c r="V51" s="111"/>
      <c r="Z51" s="2"/>
      <c r="AA51" s="2"/>
      <c r="AB51" s="2"/>
      <c r="AC51" s="2"/>
      <c r="AD51" s="2"/>
      <c r="AE51" s="2"/>
      <c r="AF51" s="2"/>
      <c r="AG51" s="2"/>
      <c r="AH51" s="2"/>
      <c r="AI51" s="2"/>
    </row>
    <row r="52" spans="1:35" ht="11.4">
      <c r="A52" s="59" t="s">
        <v>463</v>
      </c>
    </row>
    <row r="53" spans="1:35" ht="11.4">
      <c r="A53" s="1"/>
      <c r="Z53" s="98"/>
      <c r="AA53" s="98"/>
      <c r="AB53" s="98"/>
      <c r="AC53" s="98"/>
      <c r="AD53" s="98"/>
      <c r="AE53" s="98"/>
      <c r="AF53" s="98"/>
      <c r="AG53" s="98"/>
      <c r="AH53" s="98"/>
      <c r="AI53" s="98"/>
    </row>
    <row r="54" spans="1:35" ht="11.4"/>
    <row r="55" spans="1:35" s="21" customFormat="1" ht="11.4">
      <c r="A55" s="347" t="s">
        <v>464</v>
      </c>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109"/>
      <c r="Z55" s="120"/>
      <c r="AA55" s="120"/>
      <c r="AB55" s="120"/>
      <c r="AC55" s="120"/>
      <c r="AD55" s="120"/>
      <c r="AE55" s="120"/>
      <c r="AF55" s="120"/>
      <c r="AG55" s="120"/>
      <c r="AH55" s="120"/>
      <c r="AI55" s="120"/>
    </row>
    <row r="56" spans="1:35" s="153" customFormat="1" ht="13.8" thickBot="1">
      <c r="Z56" s="120"/>
      <c r="AA56" s="120"/>
      <c r="AB56" s="120"/>
      <c r="AC56" s="120"/>
      <c r="AD56" s="120"/>
      <c r="AE56" s="120"/>
      <c r="AF56" s="120"/>
      <c r="AG56" s="120"/>
      <c r="AH56" s="120"/>
      <c r="AI56" s="120"/>
    </row>
    <row r="57" spans="1:35" s="2" customFormat="1" ht="10.8">
      <c r="A57" s="108"/>
      <c r="B57" s="350" t="s">
        <v>446</v>
      </c>
      <c r="C57" s="351"/>
      <c r="D57" s="351"/>
      <c r="E57" s="351"/>
      <c r="F57" s="351"/>
      <c r="G57" s="351"/>
      <c r="H57" s="351"/>
      <c r="I57" s="351"/>
      <c r="J57" s="351"/>
      <c r="K57" s="351"/>
      <c r="L57" s="351"/>
      <c r="M57" s="351"/>
      <c r="N57" s="351"/>
      <c r="O57" s="351"/>
      <c r="P57" s="351"/>
      <c r="Q57" s="351"/>
      <c r="R57" s="351"/>
      <c r="S57" s="351"/>
      <c r="T57" s="351"/>
      <c r="U57" s="351"/>
      <c r="V57" s="351"/>
      <c r="W57" s="351"/>
      <c r="X57" s="351"/>
      <c r="Z57" s="21"/>
      <c r="AA57" s="21"/>
      <c r="AB57" s="21"/>
      <c r="AC57" s="21"/>
      <c r="AD57" s="21"/>
      <c r="AE57" s="21"/>
      <c r="AF57" s="21"/>
      <c r="AG57" s="21"/>
      <c r="AH57" s="21"/>
      <c r="AI57" s="21"/>
    </row>
    <row r="58" spans="1:35" s="2" customFormat="1" ht="13.2">
      <c r="A58" s="107"/>
      <c r="B58" s="11">
        <v>2009</v>
      </c>
      <c r="C58" s="5"/>
      <c r="D58" s="11">
        <f>B58-1</f>
        <v>2008</v>
      </c>
      <c r="E58" s="5"/>
      <c r="F58" s="11">
        <f>D58-1</f>
        <v>2007</v>
      </c>
      <c r="G58" s="5"/>
      <c r="H58" s="11">
        <f>F58-1</f>
        <v>2006</v>
      </c>
      <c r="I58" s="5"/>
      <c r="J58" s="11">
        <f>H58-1</f>
        <v>2005</v>
      </c>
      <c r="K58" s="5"/>
      <c r="L58" s="11">
        <f>J58-1</f>
        <v>2004</v>
      </c>
      <c r="M58" s="5"/>
      <c r="N58" s="11">
        <f>L58-1</f>
        <v>2003</v>
      </c>
      <c r="O58" s="35"/>
      <c r="P58" s="11">
        <f>N58-1</f>
        <v>2002</v>
      </c>
      <c r="Q58" s="5"/>
      <c r="R58" s="11">
        <f>P58-1</f>
        <v>2001</v>
      </c>
      <c r="S58" s="35"/>
      <c r="T58" s="11" t="str">
        <f>R58-1 &amp; " en vroeger"</f>
        <v>2000 en vroeger</v>
      </c>
      <c r="U58" s="5"/>
      <c r="V58" s="106" t="s">
        <v>44</v>
      </c>
      <c r="W58" s="5"/>
      <c r="X58" s="5"/>
      <c r="Z58" s="153"/>
      <c r="AA58" s="153"/>
      <c r="AB58" s="153"/>
      <c r="AC58" s="153"/>
      <c r="AD58" s="153"/>
      <c r="AE58" s="153"/>
      <c r="AF58" s="153"/>
      <c r="AG58" s="153"/>
      <c r="AH58" s="153"/>
      <c r="AI58" s="153"/>
    </row>
    <row r="59" spans="1:35" s="2" customFormat="1" ht="10.8">
      <c r="A59" s="105"/>
      <c r="B59" s="104" t="s">
        <v>426</v>
      </c>
      <c r="C59" s="38" t="s">
        <v>427</v>
      </c>
      <c r="D59" s="104" t="s">
        <v>426</v>
      </c>
      <c r="E59" s="38" t="s">
        <v>427</v>
      </c>
      <c r="F59" s="104" t="s">
        <v>426</v>
      </c>
      <c r="G59" s="38" t="s">
        <v>427</v>
      </c>
      <c r="H59" s="104" t="s">
        <v>426</v>
      </c>
      <c r="I59" s="38" t="s">
        <v>427</v>
      </c>
      <c r="J59" s="104" t="s">
        <v>426</v>
      </c>
      <c r="K59" s="38" t="s">
        <v>427</v>
      </c>
      <c r="L59" s="104" t="s">
        <v>426</v>
      </c>
      <c r="M59" s="38" t="s">
        <v>427</v>
      </c>
      <c r="N59" s="104" t="s">
        <v>426</v>
      </c>
      <c r="O59" s="38" t="s">
        <v>427</v>
      </c>
      <c r="P59" s="104" t="s">
        <v>426</v>
      </c>
      <c r="Q59" s="38" t="s">
        <v>427</v>
      </c>
      <c r="R59" s="104" t="s">
        <v>426</v>
      </c>
      <c r="S59" s="38" t="s">
        <v>427</v>
      </c>
      <c r="T59" s="104" t="s">
        <v>426</v>
      </c>
      <c r="U59" s="38" t="s">
        <v>427</v>
      </c>
      <c r="V59" s="104" t="s">
        <v>426</v>
      </c>
      <c r="W59" s="38" t="s">
        <v>427</v>
      </c>
      <c r="X59" s="38" t="s">
        <v>428</v>
      </c>
    </row>
    <row r="60" spans="1:35" s="2" customFormat="1" ht="10.8">
      <c r="A60" s="121" t="s">
        <v>459</v>
      </c>
      <c r="B60" s="19"/>
      <c r="C60" s="20"/>
      <c r="D60" s="19"/>
      <c r="E60" s="20"/>
      <c r="F60" s="19"/>
      <c r="G60" s="20"/>
      <c r="H60" s="19"/>
      <c r="I60" s="20"/>
      <c r="J60" s="19"/>
      <c r="K60" s="20"/>
      <c r="L60" s="19"/>
      <c r="M60" s="20"/>
      <c r="N60" s="19"/>
      <c r="O60" s="20"/>
      <c r="P60" s="19"/>
      <c r="Q60" s="20"/>
      <c r="R60" s="19"/>
      <c r="S60" s="20"/>
      <c r="T60" s="19"/>
      <c r="U60" s="20"/>
      <c r="V60" s="19"/>
      <c r="W60" s="20"/>
      <c r="X60" s="20"/>
    </row>
    <row r="61" spans="1:35" s="2" customFormat="1" ht="10.8">
      <c r="A61" s="2" t="s">
        <v>469</v>
      </c>
      <c r="B61" s="260">
        <v>0</v>
      </c>
      <c r="C61" s="261">
        <v>0</v>
      </c>
      <c r="D61" s="260">
        <v>0</v>
      </c>
      <c r="E61" s="261">
        <v>0</v>
      </c>
      <c r="F61" s="260">
        <v>0</v>
      </c>
      <c r="G61" s="261">
        <v>0</v>
      </c>
      <c r="H61" s="260">
        <v>0</v>
      </c>
      <c r="I61" s="261">
        <v>0</v>
      </c>
      <c r="J61" s="260">
        <v>0</v>
      </c>
      <c r="K61" s="261">
        <v>0</v>
      </c>
      <c r="L61" s="260">
        <v>2</v>
      </c>
      <c r="M61" s="261">
        <v>0</v>
      </c>
      <c r="N61" s="260">
        <v>36</v>
      </c>
      <c r="O61" s="261">
        <v>26</v>
      </c>
      <c r="P61" s="260">
        <v>13</v>
      </c>
      <c r="Q61" s="261">
        <v>12</v>
      </c>
      <c r="R61" s="260">
        <v>8</v>
      </c>
      <c r="S61" s="261">
        <v>4</v>
      </c>
      <c r="T61" s="260">
        <v>2</v>
      </c>
      <c r="U61" s="261">
        <v>1</v>
      </c>
      <c r="V61" s="19">
        <f t="shared" ref="V61:W65" si="6">B61+D61+F61+H61+J61+L61+N61+P61+R61+T61</f>
        <v>61</v>
      </c>
      <c r="W61" s="20">
        <f t="shared" si="6"/>
        <v>43</v>
      </c>
      <c r="X61" s="20">
        <f>SUM(V61:W61)</f>
        <v>104</v>
      </c>
    </row>
    <row r="62" spans="1:35" s="2" customFormat="1" ht="10.8">
      <c r="A62" s="2" t="s">
        <v>470</v>
      </c>
      <c r="B62" s="260">
        <v>0</v>
      </c>
      <c r="C62" s="261">
        <v>0</v>
      </c>
      <c r="D62" s="260">
        <v>0</v>
      </c>
      <c r="E62" s="261">
        <v>0</v>
      </c>
      <c r="F62" s="260">
        <v>0</v>
      </c>
      <c r="G62" s="261">
        <v>0</v>
      </c>
      <c r="H62" s="260">
        <v>0</v>
      </c>
      <c r="I62" s="261">
        <v>0</v>
      </c>
      <c r="J62" s="260">
        <v>0</v>
      </c>
      <c r="K62" s="261">
        <v>0</v>
      </c>
      <c r="L62" s="260">
        <v>6</v>
      </c>
      <c r="M62" s="261">
        <v>3</v>
      </c>
      <c r="N62" s="260">
        <v>95</v>
      </c>
      <c r="O62" s="261">
        <v>53</v>
      </c>
      <c r="P62" s="260">
        <v>37</v>
      </c>
      <c r="Q62" s="261">
        <v>21</v>
      </c>
      <c r="R62" s="260">
        <v>12</v>
      </c>
      <c r="S62" s="261">
        <v>9</v>
      </c>
      <c r="T62" s="260">
        <v>3</v>
      </c>
      <c r="U62" s="261">
        <v>1</v>
      </c>
      <c r="V62" s="19">
        <f t="shared" si="6"/>
        <v>153</v>
      </c>
      <c r="W62" s="20">
        <f t="shared" si="6"/>
        <v>87</v>
      </c>
      <c r="X62" s="20">
        <f>SUM(V62:W62)</f>
        <v>240</v>
      </c>
    </row>
    <row r="63" spans="1:35" s="2" customFormat="1" ht="10.8">
      <c r="A63" s="2" t="s">
        <v>471</v>
      </c>
      <c r="B63" s="260">
        <v>0</v>
      </c>
      <c r="C63" s="261">
        <v>0</v>
      </c>
      <c r="D63" s="260">
        <v>0</v>
      </c>
      <c r="E63" s="261">
        <v>0</v>
      </c>
      <c r="F63" s="260">
        <v>0</v>
      </c>
      <c r="G63" s="261">
        <v>0</v>
      </c>
      <c r="H63" s="260">
        <v>0</v>
      </c>
      <c r="I63" s="261">
        <v>0</v>
      </c>
      <c r="J63" s="260">
        <v>0</v>
      </c>
      <c r="K63" s="261">
        <v>0</v>
      </c>
      <c r="L63" s="260">
        <v>0</v>
      </c>
      <c r="M63" s="261">
        <v>0</v>
      </c>
      <c r="N63" s="260">
        <v>6</v>
      </c>
      <c r="O63" s="261">
        <v>2</v>
      </c>
      <c r="P63" s="260">
        <v>3</v>
      </c>
      <c r="Q63" s="261">
        <v>0</v>
      </c>
      <c r="R63" s="260">
        <v>0</v>
      </c>
      <c r="S63" s="261">
        <v>0</v>
      </c>
      <c r="T63" s="260">
        <v>0</v>
      </c>
      <c r="U63" s="261">
        <v>0</v>
      </c>
      <c r="V63" s="19">
        <f t="shared" si="6"/>
        <v>9</v>
      </c>
      <c r="W63" s="20">
        <f t="shared" si="6"/>
        <v>2</v>
      </c>
      <c r="X63" s="20">
        <f>SUM(V63:W63)</f>
        <v>11</v>
      </c>
    </row>
    <row r="64" spans="1:35" s="2" customFormat="1" ht="10.8">
      <c r="A64" s="2" t="s">
        <v>472</v>
      </c>
      <c r="B64" s="260">
        <v>0</v>
      </c>
      <c r="C64" s="261">
        <v>0</v>
      </c>
      <c r="D64" s="260">
        <v>0</v>
      </c>
      <c r="E64" s="261">
        <v>0</v>
      </c>
      <c r="F64" s="260">
        <v>0</v>
      </c>
      <c r="G64" s="261">
        <v>0</v>
      </c>
      <c r="H64" s="260">
        <v>0</v>
      </c>
      <c r="I64" s="261">
        <v>0</v>
      </c>
      <c r="J64" s="260">
        <v>0</v>
      </c>
      <c r="K64" s="261">
        <v>0</v>
      </c>
      <c r="L64" s="260">
        <v>3</v>
      </c>
      <c r="M64" s="261">
        <v>1</v>
      </c>
      <c r="N64" s="260">
        <v>15</v>
      </c>
      <c r="O64" s="261">
        <v>7</v>
      </c>
      <c r="P64" s="260">
        <v>9</v>
      </c>
      <c r="Q64" s="261">
        <v>5</v>
      </c>
      <c r="R64" s="260">
        <v>1</v>
      </c>
      <c r="S64" s="261">
        <v>1</v>
      </c>
      <c r="T64" s="260">
        <v>1</v>
      </c>
      <c r="U64" s="261">
        <v>1</v>
      </c>
      <c r="V64" s="19">
        <f t="shared" si="6"/>
        <v>29</v>
      </c>
      <c r="W64" s="20">
        <f t="shared" si="6"/>
        <v>15</v>
      </c>
      <c r="X64" s="20">
        <f>SUM(V64:W64)</f>
        <v>44</v>
      </c>
    </row>
    <row r="65" spans="1:35" s="2" customFormat="1" ht="10.8">
      <c r="A65" s="2" t="s">
        <v>473</v>
      </c>
      <c r="B65" s="260">
        <v>0</v>
      </c>
      <c r="C65" s="261">
        <v>0</v>
      </c>
      <c r="D65" s="260">
        <v>0</v>
      </c>
      <c r="E65" s="261">
        <v>0</v>
      </c>
      <c r="F65" s="260">
        <v>0</v>
      </c>
      <c r="G65" s="261">
        <v>0</v>
      </c>
      <c r="H65" s="260">
        <v>0</v>
      </c>
      <c r="I65" s="261">
        <v>0</v>
      </c>
      <c r="J65" s="260">
        <v>0</v>
      </c>
      <c r="K65" s="261">
        <v>0</v>
      </c>
      <c r="L65" s="260">
        <v>0</v>
      </c>
      <c r="M65" s="261">
        <v>0</v>
      </c>
      <c r="N65" s="260">
        <v>0</v>
      </c>
      <c r="O65" s="261">
        <v>0</v>
      </c>
      <c r="P65" s="260">
        <v>0</v>
      </c>
      <c r="Q65" s="261">
        <v>0</v>
      </c>
      <c r="R65" s="260">
        <v>0</v>
      </c>
      <c r="S65" s="261">
        <v>0</v>
      </c>
      <c r="T65" s="260">
        <v>0</v>
      </c>
      <c r="U65" s="261">
        <v>0</v>
      </c>
      <c r="V65" s="19">
        <f t="shared" si="6"/>
        <v>0</v>
      </c>
      <c r="W65" s="20">
        <f t="shared" si="6"/>
        <v>0</v>
      </c>
      <c r="X65" s="20">
        <f>SUM(V65:W65)</f>
        <v>0</v>
      </c>
    </row>
    <row r="66" spans="1:35" s="21" customFormat="1" ht="10.8">
      <c r="A66" s="101" t="s">
        <v>44</v>
      </c>
      <c r="B66" s="23">
        <f t="shared" ref="B66:X66" si="7">SUM(B60:B65)</f>
        <v>0</v>
      </c>
      <c r="C66" s="24">
        <f t="shared" si="7"/>
        <v>0</v>
      </c>
      <c r="D66" s="23">
        <f t="shared" si="7"/>
        <v>0</v>
      </c>
      <c r="E66" s="24">
        <f t="shared" si="7"/>
        <v>0</v>
      </c>
      <c r="F66" s="23">
        <f t="shared" si="7"/>
        <v>0</v>
      </c>
      <c r="G66" s="24">
        <f t="shared" si="7"/>
        <v>0</v>
      </c>
      <c r="H66" s="23">
        <f t="shared" si="7"/>
        <v>0</v>
      </c>
      <c r="I66" s="24">
        <f t="shared" si="7"/>
        <v>0</v>
      </c>
      <c r="J66" s="23">
        <f t="shared" si="7"/>
        <v>0</v>
      </c>
      <c r="K66" s="24">
        <f t="shared" si="7"/>
        <v>0</v>
      </c>
      <c r="L66" s="23">
        <f t="shared" si="7"/>
        <v>11</v>
      </c>
      <c r="M66" s="24">
        <f t="shared" si="7"/>
        <v>4</v>
      </c>
      <c r="N66" s="23">
        <f t="shared" si="7"/>
        <v>152</v>
      </c>
      <c r="O66" s="24">
        <f t="shared" si="7"/>
        <v>88</v>
      </c>
      <c r="P66" s="23">
        <f t="shared" si="7"/>
        <v>62</v>
      </c>
      <c r="Q66" s="24">
        <f t="shared" si="7"/>
        <v>38</v>
      </c>
      <c r="R66" s="23">
        <f t="shared" si="7"/>
        <v>21</v>
      </c>
      <c r="S66" s="24">
        <f t="shared" si="7"/>
        <v>14</v>
      </c>
      <c r="T66" s="23">
        <f t="shared" si="7"/>
        <v>6</v>
      </c>
      <c r="U66" s="24">
        <f t="shared" si="7"/>
        <v>3</v>
      </c>
      <c r="V66" s="23">
        <f t="shared" si="7"/>
        <v>252</v>
      </c>
      <c r="W66" s="24">
        <f t="shared" si="7"/>
        <v>147</v>
      </c>
      <c r="X66" s="24">
        <f t="shared" si="7"/>
        <v>399</v>
      </c>
      <c r="Z66" s="2"/>
      <c r="AA66" s="2"/>
      <c r="AB66" s="2"/>
      <c r="AC66" s="2"/>
      <c r="AD66" s="2"/>
      <c r="AE66" s="2"/>
      <c r="AF66" s="2"/>
      <c r="AG66" s="2"/>
      <c r="AH66" s="2"/>
      <c r="AI66" s="2"/>
    </row>
    <row r="67" spans="1:35" ht="11.4">
      <c r="Z67" s="2"/>
      <c r="AA67" s="2"/>
      <c r="AB67" s="2"/>
      <c r="AC67" s="2"/>
      <c r="AD67" s="2"/>
      <c r="AE67" s="2"/>
      <c r="AF67" s="2"/>
      <c r="AG67" s="2"/>
      <c r="AH67" s="2"/>
      <c r="AI67" s="2"/>
    </row>
    <row r="68" spans="1:35" ht="11.4">
      <c r="A68" s="59" t="s">
        <v>465</v>
      </c>
      <c r="Z68" s="21"/>
      <c r="AA68" s="21"/>
      <c r="AB68" s="21"/>
      <c r="AC68" s="21"/>
      <c r="AD68" s="21"/>
      <c r="AE68" s="21"/>
      <c r="AF68" s="21"/>
      <c r="AG68" s="21"/>
      <c r="AH68" s="21"/>
      <c r="AI68" s="21"/>
    </row>
    <row r="69" spans="1:35" ht="11.4">
      <c r="A69" s="173" t="s">
        <v>466</v>
      </c>
    </row>
    <row r="70" spans="1:35" ht="11.4"/>
    <row r="71" spans="1:35" ht="11.4"/>
    <row r="72" spans="1:35" s="21" customFormat="1" ht="11.4">
      <c r="A72" s="347" t="s">
        <v>467</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109"/>
      <c r="Z72" s="120"/>
      <c r="AA72" s="120"/>
      <c r="AB72" s="120"/>
      <c r="AC72" s="120"/>
      <c r="AD72" s="120"/>
      <c r="AE72" s="120"/>
      <c r="AF72" s="120"/>
      <c r="AG72" s="120"/>
      <c r="AH72" s="120"/>
      <c r="AI72" s="120"/>
    </row>
    <row r="73" spans="1:35" s="153" customFormat="1" ht="13.8" thickBot="1">
      <c r="Z73" s="120"/>
      <c r="AA73" s="120"/>
      <c r="AB73" s="120"/>
      <c r="AC73" s="120"/>
      <c r="AD73" s="120"/>
      <c r="AE73" s="120"/>
      <c r="AF73" s="120"/>
      <c r="AG73" s="120"/>
      <c r="AH73" s="120"/>
      <c r="AI73" s="120"/>
    </row>
    <row r="74" spans="1:35" s="2" customFormat="1" ht="10.8">
      <c r="A74" s="108"/>
      <c r="B74" s="350" t="s">
        <v>446</v>
      </c>
      <c r="C74" s="351"/>
      <c r="D74" s="351"/>
      <c r="E74" s="351"/>
      <c r="F74" s="351"/>
      <c r="G74" s="351"/>
      <c r="H74" s="351"/>
      <c r="I74" s="351"/>
      <c r="J74" s="351"/>
      <c r="K74" s="351"/>
      <c r="L74" s="351"/>
      <c r="M74" s="351"/>
      <c r="N74" s="351"/>
      <c r="O74" s="351"/>
      <c r="P74" s="351"/>
      <c r="Q74" s="351"/>
      <c r="R74" s="351"/>
      <c r="S74" s="351"/>
      <c r="T74" s="351"/>
      <c r="U74" s="351"/>
      <c r="V74" s="351"/>
      <c r="W74" s="351"/>
      <c r="X74" s="351"/>
      <c r="Z74" s="21"/>
      <c r="AA74" s="21"/>
      <c r="AB74" s="21"/>
      <c r="AC74" s="21"/>
      <c r="AD74" s="21"/>
      <c r="AE74" s="21"/>
      <c r="AF74" s="21"/>
      <c r="AG74" s="21"/>
      <c r="AH74" s="21"/>
      <c r="AI74" s="21"/>
    </row>
    <row r="75" spans="1:35" s="2" customFormat="1" ht="13.2">
      <c r="A75" s="107"/>
      <c r="B75" s="11">
        <v>2009</v>
      </c>
      <c r="C75" s="5"/>
      <c r="D75" s="11">
        <f>B75-1</f>
        <v>2008</v>
      </c>
      <c r="E75" s="5"/>
      <c r="F75" s="11">
        <f>D75-1</f>
        <v>2007</v>
      </c>
      <c r="G75" s="5"/>
      <c r="H75" s="11">
        <f>F75-1</f>
        <v>2006</v>
      </c>
      <c r="I75" s="5"/>
      <c r="J75" s="11">
        <f>H75-1</f>
        <v>2005</v>
      </c>
      <c r="K75" s="5"/>
      <c r="L75" s="11">
        <f>J75-1</f>
        <v>2004</v>
      </c>
      <c r="M75" s="5"/>
      <c r="N75" s="11">
        <f>L75-1</f>
        <v>2003</v>
      </c>
      <c r="O75" s="35"/>
      <c r="P75" s="11">
        <f>N75-1</f>
        <v>2002</v>
      </c>
      <c r="Q75" s="5"/>
      <c r="R75" s="11">
        <f>P75-1</f>
        <v>2001</v>
      </c>
      <c r="S75" s="35"/>
      <c r="T75" s="11" t="str">
        <f>R75-1 &amp; " en vroeger"</f>
        <v>2000 en vroeger</v>
      </c>
      <c r="U75" s="5"/>
      <c r="V75" s="106" t="s">
        <v>44</v>
      </c>
      <c r="W75" s="5"/>
      <c r="X75" s="5"/>
      <c r="Z75" s="153"/>
      <c r="AA75" s="153"/>
      <c r="AB75" s="153"/>
      <c r="AC75" s="153"/>
      <c r="AD75" s="153"/>
      <c r="AE75" s="153"/>
      <c r="AF75" s="153"/>
      <c r="AG75" s="153"/>
      <c r="AH75" s="153"/>
      <c r="AI75" s="153"/>
    </row>
    <row r="76" spans="1:35" s="2" customFormat="1" ht="10.8">
      <c r="A76" s="105"/>
      <c r="B76" s="104" t="s">
        <v>426</v>
      </c>
      <c r="C76" s="38" t="s">
        <v>427</v>
      </c>
      <c r="D76" s="104" t="s">
        <v>426</v>
      </c>
      <c r="E76" s="38" t="s">
        <v>427</v>
      </c>
      <c r="F76" s="104" t="s">
        <v>426</v>
      </c>
      <c r="G76" s="38" t="s">
        <v>427</v>
      </c>
      <c r="H76" s="104" t="s">
        <v>426</v>
      </c>
      <c r="I76" s="38" t="s">
        <v>427</v>
      </c>
      <c r="J76" s="104" t="s">
        <v>426</v>
      </c>
      <c r="K76" s="38" t="s">
        <v>427</v>
      </c>
      <c r="L76" s="104" t="s">
        <v>426</v>
      </c>
      <c r="M76" s="38" t="s">
        <v>427</v>
      </c>
      <c r="N76" s="104" t="s">
        <v>426</v>
      </c>
      <c r="O76" s="38" t="s">
        <v>427</v>
      </c>
      <c r="P76" s="104" t="s">
        <v>426</v>
      </c>
      <c r="Q76" s="38" t="s">
        <v>427</v>
      </c>
      <c r="R76" s="104" t="s">
        <v>426</v>
      </c>
      <c r="S76" s="38" t="s">
        <v>427</v>
      </c>
      <c r="T76" s="104" t="s">
        <v>426</v>
      </c>
      <c r="U76" s="38" t="s">
        <v>427</v>
      </c>
      <c r="V76" s="104" t="s">
        <v>426</v>
      </c>
      <c r="W76" s="38" t="s">
        <v>427</v>
      </c>
      <c r="X76" s="38" t="s">
        <v>428</v>
      </c>
    </row>
    <row r="77" spans="1:35" s="2" customFormat="1" ht="10.8">
      <c r="A77" s="122" t="s">
        <v>458</v>
      </c>
      <c r="B77" s="19"/>
      <c r="C77" s="20"/>
      <c r="D77" s="19"/>
      <c r="E77" s="20"/>
      <c r="F77" s="19"/>
      <c r="G77" s="20"/>
      <c r="H77" s="19"/>
      <c r="I77" s="20"/>
      <c r="J77" s="19"/>
      <c r="K77" s="20"/>
      <c r="L77" s="19"/>
      <c r="M77" s="20"/>
      <c r="N77" s="19"/>
      <c r="O77" s="20"/>
      <c r="P77" s="19"/>
      <c r="Q77" s="20"/>
      <c r="R77" s="19"/>
      <c r="S77" s="20"/>
      <c r="T77" s="19"/>
      <c r="U77" s="20"/>
      <c r="V77" s="19"/>
      <c r="W77" s="20"/>
      <c r="X77" s="20"/>
    </row>
    <row r="78" spans="1:35" s="2" customFormat="1" ht="10.8">
      <c r="A78" s="2" t="s">
        <v>469</v>
      </c>
      <c r="B78" s="260">
        <v>0</v>
      </c>
      <c r="C78" s="261">
        <v>0</v>
      </c>
      <c r="D78" s="260">
        <v>0</v>
      </c>
      <c r="E78" s="261">
        <v>0</v>
      </c>
      <c r="F78" s="260">
        <v>0</v>
      </c>
      <c r="G78" s="261">
        <v>0</v>
      </c>
      <c r="H78" s="260">
        <v>0</v>
      </c>
      <c r="I78" s="261">
        <v>0</v>
      </c>
      <c r="J78" s="260">
        <v>0</v>
      </c>
      <c r="K78" s="261">
        <v>0</v>
      </c>
      <c r="L78" s="260">
        <v>0</v>
      </c>
      <c r="M78" s="261">
        <v>0</v>
      </c>
      <c r="N78" s="260">
        <v>0</v>
      </c>
      <c r="O78" s="261">
        <v>0</v>
      </c>
      <c r="P78" s="260">
        <v>0</v>
      </c>
      <c r="Q78" s="261">
        <v>0</v>
      </c>
      <c r="R78" s="260">
        <v>0</v>
      </c>
      <c r="S78" s="261">
        <v>0</v>
      </c>
      <c r="T78" s="260">
        <v>0</v>
      </c>
      <c r="U78" s="261">
        <v>0</v>
      </c>
      <c r="V78" s="19">
        <f t="shared" ref="V78:V82" si="8">B78+D78+F78+H78+J78+L78+N78+P78+R78+T78</f>
        <v>0</v>
      </c>
      <c r="W78" s="20">
        <f t="shared" ref="W78:W82" si="9">C78+E78+G78+I78+K78+M78+O78+Q78+S78+U78</f>
        <v>0</v>
      </c>
      <c r="X78" s="20">
        <f>SUM(V78:W78)</f>
        <v>0</v>
      </c>
    </row>
    <row r="79" spans="1:35" s="2" customFormat="1" ht="10.8">
      <c r="A79" s="2" t="s">
        <v>470</v>
      </c>
      <c r="B79" s="260">
        <v>0</v>
      </c>
      <c r="C79" s="261">
        <v>0</v>
      </c>
      <c r="D79" s="260">
        <v>0</v>
      </c>
      <c r="E79" s="261">
        <v>0</v>
      </c>
      <c r="F79" s="260">
        <v>0</v>
      </c>
      <c r="G79" s="261">
        <v>0</v>
      </c>
      <c r="H79" s="260">
        <v>0</v>
      </c>
      <c r="I79" s="261">
        <v>0</v>
      </c>
      <c r="J79" s="260">
        <v>0</v>
      </c>
      <c r="K79" s="261">
        <v>0</v>
      </c>
      <c r="L79" s="260">
        <v>0</v>
      </c>
      <c r="M79" s="261">
        <v>0</v>
      </c>
      <c r="N79" s="260">
        <v>0</v>
      </c>
      <c r="O79" s="261">
        <v>0</v>
      </c>
      <c r="P79" s="260">
        <v>0</v>
      </c>
      <c r="Q79" s="261">
        <v>0</v>
      </c>
      <c r="R79" s="260">
        <v>0</v>
      </c>
      <c r="S79" s="261">
        <v>0</v>
      </c>
      <c r="T79" s="260">
        <v>0</v>
      </c>
      <c r="U79" s="261">
        <v>0</v>
      </c>
      <c r="V79" s="19">
        <f t="shared" si="8"/>
        <v>0</v>
      </c>
      <c r="W79" s="20">
        <f t="shared" si="9"/>
        <v>0</v>
      </c>
      <c r="X79" s="20">
        <f>SUM(V79:W79)</f>
        <v>0</v>
      </c>
    </row>
    <row r="80" spans="1:35" s="2" customFormat="1" ht="10.8">
      <c r="A80" s="2" t="s">
        <v>471</v>
      </c>
      <c r="B80" s="260">
        <v>0</v>
      </c>
      <c r="C80" s="261">
        <v>0</v>
      </c>
      <c r="D80" s="260">
        <v>0</v>
      </c>
      <c r="E80" s="261">
        <v>0</v>
      </c>
      <c r="F80" s="260">
        <v>0</v>
      </c>
      <c r="G80" s="261">
        <v>0</v>
      </c>
      <c r="H80" s="260">
        <v>0</v>
      </c>
      <c r="I80" s="261">
        <v>0</v>
      </c>
      <c r="J80" s="260">
        <v>0</v>
      </c>
      <c r="K80" s="261">
        <v>0</v>
      </c>
      <c r="L80" s="260">
        <v>0</v>
      </c>
      <c r="M80" s="261">
        <v>0</v>
      </c>
      <c r="N80" s="260">
        <v>0</v>
      </c>
      <c r="O80" s="261">
        <v>0</v>
      </c>
      <c r="P80" s="260">
        <v>0</v>
      </c>
      <c r="Q80" s="261">
        <v>0</v>
      </c>
      <c r="R80" s="260">
        <v>0</v>
      </c>
      <c r="S80" s="261">
        <v>0</v>
      </c>
      <c r="T80" s="260">
        <v>0</v>
      </c>
      <c r="U80" s="261">
        <v>0</v>
      </c>
      <c r="V80" s="19">
        <f t="shared" si="8"/>
        <v>0</v>
      </c>
      <c r="W80" s="20">
        <f t="shared" si="9"/>
        <v>0</v>
      </c>
      <c r="X80" s="20">
        <f>SUM(V80:W80)</f>
        <v>0</v>
      </c>
    </row>
    <row r="81" spans="1:24" s="2" customFormat="1" ht="10.8">
      <c r="A81" s="2" t="s">
        <v>472</v>
      </c>
      <c r="B81" s="260">
        <v>0</v>
      </c>
      <c r="C81" s="261">
        <v>0</v>
      </c>
      <c r="D81" s="260">
        <v>0</v>
      </c>
      <c r="E81" s="261">
        <v>0</v>
      </c>
      <c r="F81" s="260">
        <v>0</v>
      </c>
      <c r="G81" s="261">
        <v>0</v>
      </c>
      <c r="H81" s="260">
        <v>0</v>
      </c>
      <c r="I81" s="261">
        <v>0</v>
      </c>
      <c r="J81" s="260">
        <v>0</v>
      </c>
      <c r="K81" s="261">
        <v>0</v>
      </c>
      <c r="L81" s="260">
        <v>0</v>
      </c>
      <c r="M81" s="261">
        <v>0</v>
      </c>
      <c r="N81" s="260">
        <v>0</v>
      </c>
      <c r="O81" s="261">
        <v>0</v>
      </c>
      <c r="P81" s="260">
        <v>0</v>
      </c>
      <c r="Q81" s="261">
        <v>0</v>
      </c>
      <c r="R81" s="260">
        <v>0</v>
      </c>
      <c r="S81" s="261">
        <v>0</v>
      </c>
      <c r="T81" s="260">
        <v>0</v>
      </c>
      <c r="U81" s="261">
        <v>0</v>
      </c>
      <c r="V81" s="19">
        <f t="shared" si="8"/>
        <v>0</v>
      </c>
      <c r="W81" s="20">
        <f t="shared" si="9"/>
        <v>0</v>
      </c>
      <c r="X81" s="20">
        <f>SUM(V81:W81)</f>
        <v>0</v>
      </c>
    </row>
    <row r="82" spans="1:24" s="2" customFormat="1" ht="10.8">
      <c r="A82" s="2" t="s">
        <v>473</v>
      </c>
      <c r="B82" s="260">
        <v>0</v>
      </c>
      <c r="C82" s="261">
        <v>0</v>
      </c>
      <c r="D82" s="260">
        <v>0</v>
      </c>
      <c r="E82" s="261">
        <v>0</v>
      </c>
      <c r="F82" s="260">
        <v>0</v>
      </c>
      <c r="G82" s="261">
        <v>0</v>
      </c>
      <c r="H82" s="260">
        <v>0</v>
      </c>
      <c r="I82" s="261">
        <v>0</v>
      </c>
      <c r="J82" s="260">
        <v>0</v>
      </c>
      <c r="K82" s="261">
        <v>0</v>
      </c>
      <c r="L82" s="260">
        <v>0</v>
      </c>
      <c r="M82" s="261">
        <v>0</v>
      </c>
      <c r="N82" s="260">
        <v>0</v>
      </c>
      <c r="O82" s="261">
        <v>0</v>
      </c>
      <c r="P82" s="260">
        <v>0</v>
      </c>
      <c r="Q82" s="261">
        <v>0</v>
      </c>
      <c r="R82" s="260">
        <v>0</v>
      </c>
      <c r="S82" s="261">
        <v>0</v>
      </c>
      <c r="T82" s="260">
        <v>0</v>
      </c>
      <c r="U82" s="261">
        <v>0</v>
      </c>
      <c r="V82" s="19">
        <f t="shared" si="8"/>
        <v>0</v>
      </c>
      <c r="W82" s="20">
        <f t="shared" si="9"/>
        <v>0</v>
      </c>
      <c r="X82" s="20">
        <f>SUM(V82:W82)</f>
        <v>0</v>
      </c>
    </row>
    <row r="83" spans="1:24" s="2" customFormat="1" ht="10.8">
      <c r="A83" s="101" t="s">
        <v>44</v>
      </c>
      <c r="B83" s="23">
        <f t="shared" ref="B83:X83" si="10">SUM(B78:B82)</f>
        <v>0</v>
      </c>
      <c r="C83" s="24">
        <f t="shared" si="10"/>
        <v>0</v>
      </c>
      <c r="D83" s="23">
        <f t="shared" si="10"/>
        <v>0</v>
      </c>
      <c r="E83" s="24">
        <f t="shared" si="10"/>
        <v>0</v>
      </c>
      <c r="F83" s="23">
        <f t="shared" si="10"/>
        <v>0</v>
      </c>
      <c r="G83" s="24">
        <f t="shared" si="10"/>
        <v>0</v>
      </c>
      <c r="H83" s="23">
        <f t="shared" si="10"/>
        <v>0</v>
      </c>
      <c r="I83" s="24">
        <f t="shared" si="10"/>
        <v>0</v>
      </c>
      <c r="J83" s="23">
        <f t="shared" si="10"/>
        <v>0</v>
      </c>
      <c r="K83" s="24">
        <f t="shared" si="10"/>
        <v>0</v>
      </c>
      <c r="L83" s="23">
        <f t="shared" si="10"/>
        <v>0</v>
      </c>
      <c r="M83" s="24">
        <f t="shared" si="10"/>
        <v>0</v>
      </c>
      <c r="N83" s="23">
        <f t="shared" si="10"/>
        <v>0</v>
      </c>
      <c r="O83" s="24">
        <f t="shared" si="10"/>
        <v>0</v>
      </c>
      <c r="P83" s="23">
        <f t="shared" si="10"/>
        <v>0</v>
      </c>
      <c r="Q83" s="24">
        <f t="shared" si="10"/>
        <v>0</v>
      </c>
      <c r="R83" s="23">
        <f t="shared" si="10"/>
        <v>0</v>
      </c>
      <c r="S83" s="24">
        <f t="shared" si="10"/>
        <v>0</v>
      </c>
      <c r="T83" s="23">
        <f t="shared" si="10"/>
        <v>0</v>
      </c>
      <c r="U83" s="24">
        <f t="shared" si="10"/>
        <v>0</v>
      </c>
      <c r="V83" s="23">
        <f t="shared" si="10"/>
        <v>0</v>
      </c>
      <c r="W83" s="24">
        <f t="shared" si="10"/>
        <v>0</v>
      </c>
      <c r="X83" s="24">
        <f t="shared" si="10"/>
        <v>0</v>
      </c>
    </row>
    <row r="84" spans="1:24" ht="11.25" customHeight="1">
      <c r="B84" s="99"/>
      <c r="C84" s="99"/>
      <c r="D84" s="99"/>
      <c r="E84" s="99"/>
      <c r="F84" s="99"/>
      <c r="G84" s="99"/>
      <c r="H84" s="99"/>
      <c r="I84" s="99"/>
      <c r="J84" s="99"/>
      <c r="K84" s="99"/>
      <c r="L84" s="99"/>
      <c r="M84" s="99"/>
      <c r="N84" s="99"/>
      <c r="O84" s="99"/>
      <c r="P84" s="99"/>
      <c r="Q84" s="99"/>
      <c r="R84" s="99"/>
      <c r="S84" s="99"/>
      <c r="T84" s="99"/>
      <c r="U84" s="99"/>
      <c r="V84" s="99"/>
      <c r="W84" s="99"/>
      <c r="X84" s="99"/>
    </row>
    <row r="86" spans="1:24" ht="11.25" customHeight="1">
      <c r="A86" s="237" t="s">
        <v>468</v>
      </c>
    </row>
  </sheetData>
  <mergeCells count="12">
    <mergeCell ref="A2:X2"/>
    <mergeCell ref="A4:X4"/>
    <mergeCell ref="B10:X10"/>
    <mergeCell ref="A3:X3"/>
    <mergeCell ref="A8:X8"/>
    <mergeCell ref="A6:X6"/>
    <mergeCell ref="A72:X72"/>
    <mergeCell ref="B74:X74"/>
    <mergeCell ref="A31:X31"/>
    <mergeCell ref="B33:X33"/>
    <mergeCell ref="A55:X55"/>
    <mergeCell ref="B57:X57"/>
  </mergeCells>
  <printOptions horizontalCentered="1"/>
  <pageMargins left="0.39370078740157483" right="0.39370078740157483" top="0.39370078740157483" bottom="0.59055118110236227" header="0.11811023622047245" footer="0.31496062992125984"/>
  <pageSetup paperSize="9" scale="90" fitToHeight="2" orientation="landscape"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pageSetUpPr fitToPage="1"/>
  </sheetPr>
  <dimension ref="A1:X47"/>
  <sheetViews>
    <sheetView zoomScaleNormal="100" workbookViewId="0"/>
  </sheetViews>
  <sheetFormatPr defaultColWidth="9.28515625" defaultRowHeight="10.199999999999999"/>
  <cols>
    <col min="1" max="1" width="2.85546875" style="98" customWidth="1"/>
    <col min="2" max="2" width="55.140625" style="98" bestFit="1" customWidth="1"/>
    <col min="3" max="16" width="7" style="98" customWidth="1"/>
    <col min="17" max="17" width="7" style="150" customWidth="1"/>
    <col min="18" max="16384" width="9.28515625" style="98"/>
  </cols>
  <sheetData>
    <row r="1" spans="1:17" ht="10.8">
      <c r="A1" s="32"/>
      <c r="B1" s="32"/>
      <c r="C1" s="1"/>
      <c r="D1" s="1"/>
      <c r="E1" s="2"/>
      <c r="F1" s="2"/>
      <c r="G1" s="2"/>
      <c r="H1" s="2"/>
      <c r="I1" s="2"/>
      <c r="J1" s="2"/>
      <c r="K1" s="2"/>
      <c r="L1" s="2"/>
      <c r="M1" s="2"/>
      <c r="N1" s="2"/>
      <c r="O1" s="2"/>
      <c r="P1" s="2"/>
      <c r="Q1" s="304"/>
    </row>
    <row r="2" spans="1:17" ht="10.8">
      <c r="A2" s="3" t="s">
        <v>35</v>
      </c>
      <c r="B2" s="3"/>
      <c r="C2" s="4"/>
      <c r="D2" s="4"/>
      <c r="E2" s="5"/>
      <c r="F2" s="5"/>
      <c r="G2" s="5"/>
      <c r="H2" s="5"/>
      <c r="I2" s="5"/>
      <c r="J2" s="5"/>
      <c r="K2" s="5"/>
      <c r="L2" s="5"/>
      <c r="M2" s="5"/>
      <c r="N2" s="5"/>
      <c r="O2" s="5"/>
      <c r="P2" s="5"/>
      <c r="Q2" s="305"/>
    </row>
    <row r="3" spans="1:17" s="148" customFormat="1" ht="12">
      <c r="A3" s="346" t="s">
        <v>479</v>
      </c>
      <c r="B3" s="346"/>
      <c r="C3" s="346"/>
      <c r="D3" s="346"/>
      <c r="E3" s="346"/>
      <c r="F3" s="346"/>
      <c r="G3" s="346"/>
      <c r="H3" s="346"/>
      <c r="I3" s="346"/>
      <c r="J3" s="346"/>
      <c r="K3" s="346"/>
      <c r="L3" s="346"/>
      <c r="M3" s="346"/>
      <c r="N3" s="346"/>
      <c r="O3" s="346"/>
      <c r="P3" s="346"/>
      <c r="Q3" s="346"/>
    </row>
    <row r="4" spans="1:17" ht="10.8">
      <c r="A4" s="3"/>
      <c r="B4" s="3"/>
      <c r="C4" s="4"/>
      <c r="D4" s="4"/>
      <c r="E4" s="5"/>
      <c r="F4" s="5"/>
      <c r="G4" s="5"/>
      <c r="H4" s="5"/>
      <c r="I4" s="5"/>
      <c r="J4" s="5"/>
      <c r="K4" s="5"/>
      <c r="L4" s="5"/>
      <c r="M4" s="5"/>
      <c r="N4" s="5"/>
      <c r="O4" s="5"/>
      <c r="P4" s="5"/>
      <c r="Q4" s="305"/>
    </row>
    <row r="5" spans="1:17" ht="10.8">
      <c r="A5" s="347" t="s">
        <v>474</v>
      </c>
      <c r="B5" s="347"/>
      <c r="C5" s="347"/>
      <c r="D5" s="347"/>
      <c r="E5" s="347"/>
      <c r="F5" s="347"/>
      <c r="G5" s="347"/>
      <c r="H5" s="347"/>
      <c r="I5" s="347"/>
      <c r="J5" s="347"/>
      <c r="K5" s="347"/>
      <c r="L5" s="347"/>
      <c r="M5" s="347"/>
      <c r="N5" s="347"/>
      <c r="O5" s="347"/>
      <c r="P5" s="347"/>
      <c r="Q5" s="347"/>
    </row>
    <row r="6" spans="1:17" ht="13.2" thickBot="1">
      <c r="A6" s="26"/>
      <c r="B6" s="26"/>
      <c r="C6" s="4"/>
      <c r="D6" s="4"/>
      <c r="E6" s="5"/>
      <c r="F6" s="2"/>
      <c r="G6" s="2"/>
      <c r="H6" s="2"/>
      <c r="I6" s="2"/>
      <c r="J6" s="2"/>
      <c r="K6" s="2"/>
      <c r="L6" s="2"/>
      <c r="M6" s="2"/>
      <c r="N6" s="2"/>
      <c r="O6" s="2"/>
      <c r="P6" s="2"/>
      <c r="Q6" s="304"/>
    </row>
    <row r="7" spans="1:17" ht="10.8">
      <c r="A7" s="6"/>
      <c r="B7" s="6"/>
      <c r="C7" s="327" t="s">
        <v>43</v>
      </c>
      <c r="D7" s="328"/>
      <c r="E7" s="329"/>
      <c r="F7" s="34"/>
      <c r="G7" s="7" t="s">
        <v>29</v>
      </c>
      <c r="H7" s="9"/>
      <c r="I7" s="8"/>
      <c r="J7" s="7" t="s">
        <v>30</v>
      </c>
      <c r="K7" s="9"/>
      <c r="L7" s="8"/>
      <c r="M7" s="7" t="s">
        <v>31</v>
      </c>
      <c r="N7" s="9"/>
      <c r="O7" s="8"/>
      <c r="P7" s="7" t="s">
        <v>44</v>
      </c>
      <c r="Q7" s="306"/>
    </row>
    <row r="8" spans="1:17" ht="10.8">
      <c r="A8" s="1"/>
      <c r="B8" s="1"/>
      <c r="C8" s="330" t="s">
        <v>45</v>
      </c>
      <c r="D8" s="331"/>
      <c r="E8" s="332"/>
      <c r="F8" s="85"/>
      <c r="G8" s="84"/>
      <c r="H8" s="83"/>
      <c r="I8" s="85"/>
      <c r="J8" s="84"/>
      <c r="K8" s="83"/>
      <c r="L8" s="85"/>
      <c r="M8" s="84"/>
      <c r="N8" s="86"/>
      <c r="O8" s="85"/>
      <c r="P8" s="84"/>
      <c r="Q8" s="307"/>
    </row>
    <row r="9" spans="1:17" ht="10.8">
      <c r="A9" s="33"/>
      <c r="B9" s="33"/>
      <c r="C9" s="82" t="s">
        <v>426</v>
      </c>
      <c r="D9" s="81" t="s">
        <v>427</v>
      </c>
      <c r="E9" s="80" t="s">
        <v>428</v>
      </c>
      <c r="F9" s="82" t="s">
        <v>426</v>
      </c>
      <c r="G9" s="81" t="s">
        <v>427</v>
      </c>
      <c r="H9" s="80" t="s">
        <v>428</v>
      </c>
      <c r="I9" s="82" t="s">
        <v>426</v>
      </c>
      <c r="J9" s="81" t="s">
        <v>427</v>
      </c>
      <c r="K9" s="80" t="s">
        <v>428</v>
      </c>
      <c r="L9" s="82" t="s">
        <v>426</v>
      </c>
      <c r="M9" s="81" t="s">
        <v>427</v>
      </c>
      <c r="N9" s="80" t="s">
        <v>428</v>
      </c>
      <c r="O9" s="82" t="s">
        <v>426</v>
      </c>
      <c r="P9" s="81" t="s">
        <v>427</v>
      </c>
      <c r="Q9" s="80" t="s">
        <v>428</v>
      </c>
    </row>
    <row r="10" spans="1:17" ht="12">
      <c r="A10" s="25" t="s">
        <v>429</v>
      </c>
      <c r="B10" s="25"/>
      <c r="C10" s="116"/>
      <c r="D10" s="115"/>
      <c r="E10" s="16"/>
      <c r="F10" s="116"/>
      <c r="G10" s="115"/>
      <c r="H10" s="16"/>
      <c r="I10" s="116"/>
      <c r="J10" s="115"/>
      <c r="K10" s="16"/>
      <c r="L10" s="116"/>
      <c r="M10" s="115"/>
      <c r="N10" s="103"/>
      <c r="O10" s="116"/>
      <c r="P10" s="115"/>
      <c r="Q10" s="308"/>
    </row>
    <row r="11" spans="1:17" ht="13.2">
      <c r="A11" s="317"/>
      <c r="B11" s="41" t="s">
        <v>3</v>
      </c>
      <c r="C11" s="19"/>
      <c r="D11" s="20"/>
      <c r="E11" s="20"/>
      <c r="F11" s="19"/>
      <c r="G11" s="20"/>
      <c r="H11" s="20"/>
      <c r="I11" s="19"/>
      <c r="J11" s="20"/>
      <c r="K11" s="20"/>
      <c r="L11" s="19"/>
      <c r="M11" s="20"/>
      <c r="N11" s="79"/>
      <c r="O11" s="19"/>
      <c r="P11" s="20"/>
      <c r="Q11" s="20"/>
    </row>
    <row r="12" spans="1:17" s="239" customFormat="1" ht="10.8">
      <c r="A12" s="40"/>
      <c r="B12" s="40" t="s">
        <v>4</v>
      </c>
      <c r="C12" s="260">
        <v>172</v>
      </c>
      <c r="D12" s="261">
        <v>40</v>
      </c>
      <c r="E12" s="293">
        <v>212</v>
      </c>
      <c r="F12" s="260">
        <v>149</v>
      </c>
      <c r="G12" s="261">
        <v>35</v>
      </c>
      <c r="H12" s="293">
        <v>184</v>
      </c>
      <c r="I12" s="261">
        <v>30</v>
      </c>
      <c r="J12" s="261">
        <v>3</v>
      </c>
      <c r="K12" s="293">
        <v>33</v>
      </c>
      <c r="L12" s="261">
        <v>11</v>
      </c>
      <c r="M12" s="261">
        <v>2</v>
      </c>
      <c r="N12" s="293">
        <v>13</v>
      </c>
      <c r="O12" s="19">
        <f>C12+F12+I12+L12</f>
        <v>362</v>
      </c>
      <c r="P12" s="20">
        <f>D12+G12+J12+M12</f>
        <v>80</v>
      </c>
      <c r="Q12" s="20">
        <f>SUM(O12:P12)</f>
        <v>442</v>
      </c>
    </row>
    <row r="13" spans="1:17" s="239" customFormat="1" ht="10.8">
      <c r="A13" s="40"/>
      <c r="B13" s="40" t="s">
        <v>5</v>
      </c>
      <c r="C13" s="260">
        <v>163</v>
      </c>
      <c r="D13" s="261">
        <v>26</v>
      </c>
      <c r="E13" s="293">
        <v>189</v>
      </c>
      <c r="F13" s="260">
        <v>209</v>
      </c>
      <c r="G13" s="261">
        <v>53</v>
      </c>
      <c r="H13" s="293">
        <v>262</v>
      </c>
      <c r="I13" s="261">
        <v>20</v>
      </c>
      <c r="J13" s="261">
        <v>2</v>
      </c>
      <c r="K13" s="293">
        <v>22</v>
      </c>
      <c r="L13" s="261">
        <v>0</v>
      </c>
      <c r="M13" s="261">
        <v>0</v>
      </c>
      <c r="N13" s="293">
        <v>0</v>
      </c>
      <c r="O13" s="19">
        <f>C13+F13+I13+L13</f>
        <v>392</v>
      </c>
      <c r="P13" s="20">
        <f>D13+G13+J13+M13</f>
        <v>81</v>
      </c>
      <c r="Q13" s="20">
        <f>SUM(O13:P13)</f>
        <v>473</v>
      </c>
    </row>
    <row r="14" spans="1:17" ht="10.8">
      <c r="A14" s="40"/>
      <c r="B14" s="40"/>
      <c r="C14" s="260"/>
      <c r="D14" s="261"/>
      <c r="E14" s="293"/>
      <c r="F14" s="261"/>
      <c r="G14" s="261"/>
      <c r="H14" s="293"/>
      <c r="I14" s="261"/>
      <c r="J14" s="261"/>
      <c r="K14" s="293"/>
      <c r="L14" s="261"/>
      <c r="M14" s="261"/>
      <c r="N14" s="293"/>
      <c r="O14" s="19"/>
      <c r="P14" s="20"/>
      <c r="Q14" s="20"/>
    </row>
    <row r="15" spans="1:17" ht="12">
      <c r="A15" s="25" t="s">
        <v>430</v>
      </c>
      <c r="B15" s="40"/>
      <c r="C15" s="260"/>
      <c r="D15" s="261"/>
      <c r="E15" s="293"/>
      <c r="F15" s="261"/>
      <c r="G15" s="261"/>
      <c r="H15" s="293"/>
      <c r="I15" s="261"/>
      <c r="J15" s="261"/>
      <c r="K15" s="293"/>
      <c r="L15" s="261"/>
      <c r="M15" s="261"/>
      <c r="N15" s="293"/>
      <c r="O15" s="19"/>
      <c r="P15" s="20"/>
      <c r="Q15" s="20"/>
    </row>
    <row r="16" spans="1:17" ht="13.2">
      <c r="A16" s="317"/>
      <c r="B16" s="41" t="s">
        <v>6</v>
      </c>
      <c r="C16" s="260"/>
      <c r="D16" s="261"/>
      <c r="E16" s="293"/>
      <c r="F16" s="261"/>
      <c r="G16" s="261"/>
      <c r="H16" s="293"/>
      <c r="I16" s="261"/>
      <c r="J16" s="261"/>
      <c r="K16" s="293"/>
      <c r="L16" s="261"/>
      <c r="M16" s="261"/>
      <c r="N16" s="293"/>
      <c r="O16" s="19"/>
      <c r="P16" s="20"/>
      <c r="Q16" s="20"/>
    </row>
    <row r="17" spans="1:19" ht="10.8">
      <c r="A17" s="40"/>
      <c r="B17" s="40" t="s">
        <v>7</v>
      </c>
      <c r="C17" s="260">
        <v>50</v>
      </c>
      <c r="D17" s="261">
        <v>8</v>
      </c>
      <c r="E17" s="293">
        <v>58</v>
      </c>
      <c r="F17" s="261">
        <v>24</v>
      </c>
      <c r="G17" s="261">
        <v>9</v>
      </c>
      <c r="H17" s="293">
        <v>33</v>
      </c>
      <c r="I17" s="261">
        <v>7</v>
      </c>
      <c r="J17" s="261">
        <v>6</v>
      </c>
      <c r="K17" s="293">
        <v>13</v>
      </c>
      <c r="L17" s="261">
        <v>13</v>
      </c>
      <c r="M17" s="261">
        <v>2</v>
      </c>
      <c r="N17" s="293">
        <v>15</v>
      </c>
      <c r="O17" s="19">
        <f t="shared" ref="O17:P20" si="0">C17+F17+I17+L17</f>
        <v>94</v>
      </c>
      <c r="P17" s="20">
        <f t="shared" si="0"/>
        <v>25</v>
      </c>
      <c r="Q17" s="20">
        <f>SUM(O17:P17)</f>
        <v>119</v>
      </c>
    </row>
    <row r="18" spans="1:19" ht="10.8">
      <c r="A18" s="40"/>
      <c r="B18" s="40" t="s">
        <v>8</v>
      </c>
      <c r="C18" s="260">
        <v>3</v>
      </c>
      <c r="D18" s="261">
        <v>0</v>
      </c>
      <c r="E18" s="293">
        <v>3</v>
      </c>
      <c r="F18" s="260">
        <v>0</v>
      </c>
      <c r="G18" s="261">
        <v>0</v>
      </c>
      <c r="H18" s="293">
        <v>0</v>
      </c>
      <c r="I18" s="261">
        <v>0</v>
      </c>
      <c r="J18" s="261">
        <v>0</v>
      </c>
      <c r="K18" s="293">
        <v>0</v>
      </c>
      <c r="L18" s="261">
        <v>0</v>
      </c>
      <c r="M18" s="261">
        <v>0</v>
      </c>
      <c r="N18" s="293">
        <v>0</v>
      </c>
      <c r="O18" s="19">
        <f t="shared" si="0"/>
        <v>3</v>
      </c>
      <c r="P18" s="20">
        <f t="shared" si="0"/>
        <v>0</v>
      </c>
      <c r="Q18" s="20">
        <f>SUM(O18:P18)</f>
        <v>3</v>
      </c>
    </row>
    <row r="19" spans="1:19" ht="10.8">
      <c r="A19" s="40"/>
      <c r="B19" s="40" t="s">
        <v>9</v>
      </c>
      <c r="C19" s="260">
        <v>66</v>
      </c>
      <c r="D19" s="261">
        <v>15</v>
      </c>
      <c r="E19" s="293">
        <v>81</v>
      </c>
      <c r="F19" s="260">
        <v>98</v>
      </c>
      <c r="G19" s="261">
        <v>19</v>
      </c>
      <c r="H19" s="293">
        <v>117</v>
      </c>
      <c r="I19" s="261">
        <v>2</v>
      </c>
      <c r="J19" s="261">
        <v>0</v>
      </c>
      <c r="K19" s="293">
        <v>2</v>
      </c>
      <c r="L19" s="261">
        <v>0</v>
      </c>
      <c r="M19" s="261">
        <v>0</v>
      </c>
      <c r="N19" s="293">
        <v>0</v>
      </c>
      <c r="O19" s="19">
        <f t="shared" si="0"/>
        <v>166</v>
      </c>
      <c r="P19" s="20">
        <f t="shared" si="0"/>
        <v>34</v>
      </c>
      <c r="Q19" s="20">
        <f>SUM(O19:P19)</f>
        <v>200</v>
      </c>
    </row>
    <row r="20" spans="1:19" ht="10.8">
      <c r="A20" s="40"/>
      <c r="B20" s="40" t="s">
        <v>10</v>
      </c>
      <c r="C20" s="260">
        <v>97</v>
      </c>
      <c r="D20" s="261">
        <v>18</v>
      </c>
      <c r="E20" s="293">
        <v>115</v>
      </c>
      <c r="F20" s="260">
        <v>162</v>
      </c>
      <c r="G20" s="261">
        <v>40</v>
      </c>
      <c r="H20" s="293">
        <v>202</v>
      </c>
      <c r="I20" s="261">
        <v>5</v>
      </c>
      <c r="J20" s="261">
        <v>0</v>
      </c>
      <c r="K20" s="293">
        <v>5</v>
      </c>
      <c r="L20" s="261">
        <v>0</v>
      </c>
      <c r="M20" s="261">
        <v>0</v>
      </c>
      <c r="N20" s="293">
        <v>0</v>
      </c>
      <c r="O20" s="19">
        <f t="shared" si="0"/>
        <v>264</v>
      </c>
      <c r="P20" s="20">
        <f t="shared" si="0"/>
        <v>58</v>
      </c>
      <c r="Q20" s="20">
        <f>SUM(O20:P20)</f>
        <v>322</v>
      </c>
    </row>
    <row r="21" spans="1:19" ht="10.8">
      <c r="A21" s="41"/>
      <c r="B21" s="40"/>
      <c r="C21" s="260"/>
      <c r="D21" s="261"/>
      <c r="E21" s="293"/>
      <c r="F21" s="261"/>
      <c r="G21" s="261"/>
      <c r="H21" s="293"/>
      <c r="I21" s="261"/>
      <c r="J21" s="261"/>
      <c r="K21" s="293"/>
      <c r="L21" s="261"/>
      <c r="M21" s="261"/>
      <c r="N21" s="293"/>
      <c r="O21" s="19"/>
      <c r="P21" s="20"/>
      <c r="Q21" s="20"/>
      <c r="R21" s="124"/>
    </row>
    <row r="22" spans="1:19" ht="12">
      <c r="A22" s="25" t="s">
        <v>431</v>
      </c>
      <c r="B22" s="40"/>
      <c r="C22" s="260"/>
      <c r="D22" s="261"/>
      <c r="E22" s="293"/>
      <c r="F22" s="261"/>
      <c r="G22" s="261"/>
      <c r="H22" s="293"/>
      <c r="I22" s="261"/>
      <c r="J22" s="261"/>
      <c r="K22" s="293"/>
      <c r="L22" s="261"/>
      <c r="M22" s="261"/>
      <c r="N22" s="293"/>
      <c r="O22" s="19"/>
      <c r="P22" s="20"/>
      <c r="Q22" s="20"/>
    </row>
    <row r="23" spans="1:19" ht="13.2">
      <c r="A23" s="317"/>
      <c r="B23" s="41" t="s">
        <v>164</v>
      </c>
      <c r="C23" s="260"/>
      <c r="D23" s="261"/>
      <c r="E23" s="293"/>
      <c r="F23" s="261"/>
      <c r="G23" s="261"/>
      <c r="H23" s="293"/>
      <c r="I23" s="261"/>
      <c r="J23" s="261"/>
      <c r="K23" s="293"/>
      <c r="L23" s="261"/>
      <c r="M23" s="261"/>
      <c r="N23" s="293"/>
      <c r="O23" s="19"/>
      <c r="P23" s="20"/>
      <c r="Q23" s="20"/>
    </row>
    <row r="24" spans="1:19" ht="10.8">
      <c r="A24" s="40"/>
      <c r="B24" s="40" t="s">
        <v>432</v>
      </c>
      <c r="C24" s="260">
        <v>15</v>
      </c>
      <c r="D24" s="261">
        <v>7</v>
      </c>
      <c r="E24" s="293">
        <v>22</v>
      </c>
      <c r="F24" s="260">
        <v>4</v>
      </c>
      <c r="G24" s="261">
        <v>0</v>
      </c>
      <c r="H24" s="293">
        <v>4</v>
      </c>
      <c r="I24" s="261">
        <v>3</v>
      </c>
      <c r="J24" s="261">
        <v>1</v>
      </c>
      <c r="K24" s="293">
        <v>4</v>
      </c>
      <c r="L24" s="260">
        <v>7</v>
      </c>
      <c r="M24" s="261">
        <v>3</v>
      </c>
      <c r="N24" s="261">
        <v>10</v>
      </c>
      <c r="O24" s="19">
        <f t="shared" ref="O24:P27" si="1">C24+F24+I24+L24</f>
        <v>29</v>
      </c>
      <c r="P24" s="20">
        <f t="shared" si="1"/>
        <v>11</v>
      </c>
      <c r="Q24" s="20">
        <f>SUM(O24:P24)</f>
        <v>40</v>
      </c>
    </row>
    <row r="25" spans="1:19" ht="10.8">
      <c r="A25" s="40"/>
      <c r="B25" s="40" t="s">
        <v>433</v>
      </c>
      <c r="C25" s="260">
        <v>2</v>
      </c>
      <c r="D25" s="261">
        <v>1</v>
      </c>
      <c r="E25" s="293">
        <v>3</v>
      </c>
      <c r="F25" s="260">
        <v>0</v>
      </c>
      <c r="G25" s="261">
        <v>0</v>
      </c>
      <c r="H25" s="293">
        <v>0</v>
      </c>
      <c r="I25" s="261">
        <v>0</v>
      </c>
      <c r="J25" s="261">
        <v>0</v>
      </c>
      <c r="K25" s="293">
        <v>0</v>
      </c>
      <c r="L25" s="260">
        <v>0</v>
      </c>
      <c r="M25" s="261">
        <v>0</v>
      </c>
      <c r="N25" s="261">
        <v>0</v>
      </c>
      <c r="O25" s="19">
        <f t="shared" si="1"/>
        <v>2</v>
      </c>
      <c r="P25" s="20">
        <f t="shared" si="1"/>
        <v>1</v>
      </c>
      <c r="Q25" s="20">
        <f>SUM(O25:P25)</f>
        <v>3</v>
      </c>
    </row>
    <row r="26" spans="1:19" ht="10.8">
      <c r="A26" s="40"/>
      <c r="B26" s="40" t="s">
        <v>434</v>
      </c>
      <c r="C26" s="260">
        <v>30</v>
      </c>
      <c r="D26" s="261">
        <v>2</v>
      </c>
      <c r="E26" s="293">
        <v>32</v>
      </c>
      <c r="F26" s="260">
        <v>37</v>
      </c>
      <c r="G26" s="261">
        <v>12</v>
      </c>
      <c r="H26" s="293">
        <v>49</v>
      </c>
      <c r="I26" s="261">
        <v>3</v>
      </c>
      <c r="J26" s="261">
        <v>0</v>
      </c>
      <c r="K26" s="293">
        <v>3</v>
      </c>
      <c r="L26" s="260">
        <v>0</v>
      </c>
      <c r="M26" s="261">
        <v>0</v>
      </c>
      <c r="N26" s="261">
        <v>0</v>
      </c>
      <c r="O26" s="19">
        <f t="shared" si="1"/>
        <v>70</v>
      </c>
      <c r="P26" s="20">
        <f t="shared" si="1"/>
        <v>14</v>
      </c>
      <c r="Q26" s="20">
        <f>SUM(O26:P26)</f>
        <v>84</v>
      </c>
    </row>
    <row r="27" spans="1:19" ht="10.8">
      <c r="A27" s="40"/>
      <c r="B27" s="40" t="s">
        <v>435</v>
      </c>
      <c r="C27" s="260">
        <v>33</v>
      </c>
      <c r="D27" s="261">
        <v>3</v>
      </c>
      <c r="E27" s="293">
        <v>36</v>
      </c>
      <c r="F27" s="260">
        <v>82</v>
      </c>
      <c r="G27" s="261">
        <v>25</v>
      </c>
      <c r="H27" s="293">
        <v>107</v>
      </c>
      <c r="I27" s="261">
        <v>1</v>
      </c>
      <c r="J27" s="261">
        <v>0</v>
      </c>
      <c r="K27" s="293">
        <v>1</v>
      </c>
      <c r="L27" s="260">
        <v>0</v>
      </c>
      <c r="M27" s="261">
        <v>0</v>
      </c>
      <c r="N27" s="261">
        <v>0</v>
      </c>
      <c r="O27" s="19">
        <f t="shared" si="1"/>
        <v>116</v>
      </c>
      <c r="P27" s="20">
        <f t="shared" si="1"/>
        <v>28</v>
      </c>
      <c r="Q27" s="20">
        <f>SUM(O27:P27)</f>
        <v>144</v>
      </c>
    </row>
    <row r="28" spans="1:19" ht="10.8">
      <c r="A28" s="40"/>
      <c r="B28" s="40"/>
      <c r="C28" s="260"/>
      <c r="D28" s="261"/>
      <c r="E28" s="293"/>
      <c r="F28" s="261"/>
      <c r="G28" s="261"/>
      <c r="H28" s="293"/>
      <c r="I28" s="261"/>
      <c r="J28" s="261"/>
      <c r="K28" s="293"/>
      <c r="L28" s="261"/>
      <c r="M28" s="261"/>
      <c r="N28" s="293"/>
      <c r="O28" s="19"/>
      <c r="P28" s="20"/>
      <c r="Q28" s="20"/>
    </row>
    <row r="29" spans="1:19" ht="13.2">
      <c r="A29" s="317"/>
      <c r="B29" s="126" t="s">
        <v>354</v>
      </c>
      <c r="C29" s="261"/>
      <c r="D29" s="261"/>
      <c r="E29" s="293"/>
      <c r="F29" s="261"/>
      <c r="G29" s="261"/>
      <c r="H29" s="293"/>
      <c r="I29" s="261"/>
      <c r="J29" s="261"/>
      <c r="K29" s="293"/>
      <c r="L29" s="261"/>
      <c r="M29" s="261"/>
      <c r="N29" s="293"/>
      <c r="O29" s="19"/>
      <c r="P29" s="20"/>
      <c r="Q29" s="20"/>
    </row>
    <row r="30" spans="1:19" ht="10.8">
      <c r="A30" s="40"/>
      <c r="B30" s="125" t="s">
        <v>436</v>
      </c>
      <c r="C30" s="260">
        <v>0</v>
      </c>
      <c r="D30" s="261">
        <v>0</v>
      </c>
      <c r="E30" s="293">
        <v>0</v>
      </c>
      <c r="F30" s="260">
        <v>1</v>
      </c>
      <c r="G30" s="261">
        <v>0</v>
      </c>
      <c r="H30" s="293">
        <v>1</v>
      </c>
      <c r="I30" s="261">
        <v>0</v>
      </c>
      <c r="J30" s="261">
        <v>0</v>
      </c>
      <c r="K30" s="293">
        <v>0</v>
      </c>
      <c r="L30" s="260">
        <v>0</v>
      </c>
      <c r="M30" s="261">
        <v>0</v>
      </c>
      <c r="N30" s="261">
        <v>0</v>
      </c>
      <c r="O30" s="19">
        <f>C30+F30+I30+L30</f>
        <v>1</v>
      </c>
      <c r="P30" s="20">
        <f>D30+G30+J30+M30</f>
        <v>0</v>
      </c>
      <c r="Q30" s="20">
        <f>SUM(O30:P30)</f>
        <v>1</v>
      </c>
    </row>
    <row r="31" spans="1:19" ht="10.8">
      <c r="A31" s="41"/>
      <c r="B31" s="125" t="s">
        <v>475</v>
      </c>
      <c r="C31" s="261">
        <v>5</v>
      </c>
      <c r="D31" s="261">
        <v>0</v>
      </c>
      <c r="E31" s="293">
        <v>5</v>
      </c>
      <c r="F31" s="260">
        <v>26</v>
      </c>
      <c r="G31" s="261">
        <v>13</v>
      </c>
      <c r="H31" s="293">
        <v>39</v>
      </c>
      <c r="I31" s="261">
        <v>0</v>
      </c>
      <c r="J31" s="261">
        <v>0</v>
      </c>
      <c r="K31" s="293">
        <v>0</v>
      </c>
      <c r="L31" s="261">
        <v>0</v>
      </c>
      <c r="M31" s="261">
        <v>0</v>
      </c>
      <c r="N31" s="293">
        <v>0</v>
      </c>
      <c r="O31" s="19">
        <f>C31+F31+I31+L31</f>
        <v>31</v>
      </c>
      <c r="P31" s="20">
        <f>D31+G31+J31+M31</f>
        <v>13</v>
      </c>
      <c r="Q31" s="20">
        <f>SUM(O31:P31)</f>
        <v>44</v>
      </c>
    </row>
    <row r="32" spans="1:19" ht="13.2">
      <c r="A32" s="317"/>
      <c r="B32" s="126"/>
      <c r="C32" s="261"/>
      <c r="D32" s="261"/>
      <c r="E32" s="293"/>
      <c r="F32" s="261"/>
      <c r="G32" s="261"/>
      <c r="H32" s="293"/>
      <c r="I32" s="261"/>
      <c r="J32" s="261"/>
      <c r="K32" s="293"/>
      <c r="L32" s="261"/>
      <c r="M32" s="261"/>
      <c r="N32" s="293"/>
      <c r="O32" s="19"/>
      <c r="P32" s="20"/>
      <c r="Q32" s="20"/>
      <c r="S32" s="124"/>
    </row>
    <row r="33" spans="1:24" ht="13.2">
      <c r="A33" s="317"/>
      <c r="B33" s="126" t="s">
        <v>413</v>
      </c>
      <c r="C33" s="261"/>
      <c r="D33" s="261"/>
      <c r="E33" s="293"/>
      <c r="F33" s="261"/>
      <c r="G33" s="261"/>
      <c r="H33" s="293"/>
      <c r="I33" s="261"/>
      <c r="J33" s="261"/>
      <c r="K33" s="293"/>
      <c r="L33" s="261"/>
      <c r="M33" s="261"/>
      <c r="N33" s="293"/>
      <c r="O33" s="19"/>
      <c r="P33" s="20"/>
      <c r="Q33" s="20"/>
    </row>
    <row r="34" spans="1:24" ht="10.8">
      <c r="A34" s="40"/>
      <c r="B34" s="125" t="s">
        <v>438</v>
      </c>
      <c r="C34" s="260">
        <v>0</v>
      </c>
      <c r="D34" s="261">
        <v>0</v>
      </c>
      <c r="E34" s="293">
        <v>0</v>
      </c>
      <c r="F34" s="260">
        <v>0</v>
      </c>
      <c r="G34" s="261">
        <v>0</v>
      </c>
      <c r="H34" s="293">
        <v>0</v>
      </c>
      <c r="I34" s="261">
        <v>0</v>
      </c>
      <c r="J34" s="261">
        <v>0</v>
      </c>
      <c r="K34" s="293">
        <v>0</v>
      </c>
      <c r="L34" s="260">
        <v>0</v>
      </c>
      <c r="M34" s="261">
        <v>0</v>
      </c>
      <c r="N34" s="261">
        <v>0</v>
      </c>
      <c r="O34" s="19">
        <f>C34+F34+I34+L34</f>
        <v>0</v>
      </c>
      <c r="P34" s="20">
        <f>D34+G34+J34+M34</f>
        <v>0</v>
      </c>
      <c r="Q34" s="20">
        <f>SUM(O34:P34)</f>
        <v>0</v>
      </c>
    </row>
    <row r="35" spans="1:24" ht="10.8">
      <c r="A35" s="40"/>
      <c r="B35" s="125" t="s">
        <v>439</v>
      </c>
      <c r="C35" s="260">
        <v>0</v>
      </c>
      <c r="D35" s="261">
        <v>0</v>
      </c>
      <c r="E35" s="293">
        <v>0</v>
      </c>
      <c r="F35" s="260">
        <v>0</v>
      </c>
      <c r="G35" s="261">
        <v>0</v>
      </c>
      <c r="H35" s="293">
        <v>0</v>
      </c>
      <c r="I35" s="261">
        <v>0</v>
      </c>
      <c r="J35" s="261">
        <v>0</v>
      </c>
      <c r="K35" s="293">
        <v>0</v>
      </c>
      <c r="L35" s="260">
        <v>0</v>
      </c>
      <c r="M35" s="261">
        <v>0</v>
      </c>
      <c r="N35" s="261">
        <v>0</v>
      </c>
      <c r="O35" s="19">
        <f>C35+F35+I35+L35</f>
        <v>0</v>
      </c>
      <c r="P35" s="20">
        <f>D35+G35+J35+M35</f>
        <v>0</v>
      </c>
      <c r="Q35" s="20">
        <f>SUM(O35:P35)</f>
        <v>0</v>
      </c>
    </row>
    <row r="36" spans="1:24" ht="10.8">
      <c r="A36" s="40"/>
      <c r="B36" s="126"/>
      <c r="C36" s="261"/>
      <c r="D36" s="261"/>
      <c r="E36" s="293"/>
      <c r="F36" s="261"/>
      <c r="G36" s="261"/>
      <c r="H36" s="293"/>
      <c r="I36" s="261"/>
      <c r="J36" s="261"/>
      <c r="K36" s="293"/>
      <c r="L36" s="261"/>
      <c r="M36" s="261"/>
      <c r="N36" s="293"/>
      <c r="O36" s="19"/>
      <c r="P36" s="20"/>
      <c r="Q36" s="20"/>
    </row>
    <row r="37" spans="1:24" ht="12">
      <c r="A37" s="25" t="s">
        <v>444</v>
      </c>
      <c r="B37" s="126"/>
      <c r="C37" s="261"/>
      <c r="D37" s="261"/>
      <c r="E37" s="293"/>
      <c r="F37" s="261"/>
      <c r="G37" s="261"/>
      <c r="H37" s="293"/>
      <c r="I37" s="261"/>
      <c r="J37" s="261"/>
      <c r="K37" s="293"/>
      <c r="L37" s="261"/>
      <c r="M37" s="261"/>
      <c r="N37" s="293"/>
      <c r="O37" s="19"/>
      <c r="P37" s="20"/>
      <c r="Q37" s="20"/>
    </row>
    <row r="38" spans="1:24" ht="11.4">
      <c r="A38" s="132"/>
      <c r="B38" s="131" t="s">
        <v>24</v>
      </c>
      <c r="C38" s="260">
        <v>0</v>
      </c>
      <c r="D38" s="261">
        <v>0</v>
      </c>
      <c r="E38" s="293">
        <v>0</v>
      </c>
      <c r="F38" s="260">
        <v>0</v>
      </c>
      <c r="G38" s="261">
        <v>0</v>
      </c>
      <c r="H38" s="293">
        <v>0</v>
      </c>
      <c r="I38" s="261">
        <v>0</v>
      </c>
      <c r="J38" s="261">
        <v>0</v>
      </c>
      <c r="K38" s="293">
        <v>0</v>
      </c>
      <c r="L38" s="260">
        <v>0</v>
      </c>
      <c r="M38" s="261">
        <v>0</v>
      </c>
      <c r="N38" s="261">
        <v>0</v>
      </c>
      <c r="O38" s="19">
        <f>C38+F38+I38+L38</f>
        <v>0</v>
      </c>
      <c r="P38" s="20">
        <f>D38+G38+J38+M38</f>
        <v>0</v>
      </c>
      <c r="Q38" s="20">
        <f>SUM(O38:P38)</f>
        <v>0</v>
      </c>
    </row>
    <row r="39" spans="1:24" ht="11.4">
      <c r="A39" s="132"/>
      <c r="B39" s="238" t="s">
        <v>25</v>
      </c>
      <c r="C39" s="260">
        <v>0</v>
      </c>
      <c r="D39" s="261">
        <v>0</v>
      </c>
      <c r="E39" s="293">
        <v>0</v>
      </c>
      <c r="F39" s="260">
        <v>0</v>
      </c>
      <c r="G39" s="261">
        <v>0</v>
      </c>
      <c r="H39" s="293">
        <v>0</v>
      </c>
      <c r="I39" s="261">
        <v>0</v>
      </c>
      <c r="J39" s="261">
        <v>0</v>
      </c>
      <c r="K39" s="293">
        <v>0</v>
      </c>
      <c r="L39" s="260">
        <v>0</v>
      </c>
      <c r="M39" s="261">
        <v>0</v>
      </c>
      <c r="N39" s="261">
        <v>0</v>
      </c>
      <c r="O39" s="19">
        <f>C39+F39+I39+L39</f>
        <v>0</v>
      </c>
      <c r="P39" s="20">
        <f>D39+G39+J39+M39</f>
        <v>0</v>
      </c>
      <c r="Q39" s="20">
        <f>SUM(O39:P39)</f>
        <v>0</v>
      </c>
    </row>
    <row r="40" spans="1:24" ht="10.8">
      <c r="A40" s="40"/>
      <c r="B40" s="126"/>
      <c r="C40" s="261"/>
      <c r="D40" s="261"/>
      <c r="E40" s="293"/>
      <c r="F40" s="261"/>
      <c r="G40" s="261"/>
      <c r="H40" s="293"/>
      <c r="I40" s="261"/>
      <c r="J40" s="261"/>
      <c r="K40" s="293"/>
      <c r="L40" s="261"/>
      <c r="M40" s="261"/>
      <c r="N40" s="293"/>
      <c r="O40" s="19"/>
      <c r="P40" s="20"/>
      <c r="Q40" s="20"/>
    </row>
    <row r="41" spans="1:24" ht="10.8" hidden="1">
      <c r="A41" s="40"/>
      <c r="B41" s="40"/>
      <c r="C41" s="20"/>
      <c r="D41" s="20"/>
      <c r="E41" s="20"/>
      <c r="F41" s="20"/>
      <c r="G41" s="20"/>
      <c r="H41" s="20"/>
      <c r="I41" s="20"/>
      <c r="J41" s="20"/>
      <c r="K41" s="20"/>
      <c r="L41" s="20"/>
      <c r="M41" s="20"/>
      <c r="N41" s="20"/>
      <c r="O41" s="20"/>
      <c r="P41" s="20"/>
      <c r="Q41" s="20"/>
    </row>
    <row r="42" spans="1:24" hidden="1">
      <c r="A42" s="318"/>
      <c r="B42" s="318"/>
      <c r="C42" s="318"/>
      <c r="D42" s="318"/>
      <c r="E42" s="318"/>
      <c r="F42" s="318"/>
      <c r="G42" s="318"/>
      <c r="H42" s="318"/>
      <c r="I42" s="318"/>
      <c r="J42" s="318"/>
      <c r="K42" s="318"/>
      <c r="L42" s="318"/>
      <c r="M42" s="318"/>
      <c r="N42" s="318"/>
      <c r="O42" s="319"/>
      <c r="P42" s="319"/>
      <c r="Q42" s="319"/>
    </row>
    <row r="43" spans="1:24" s="134" customFormat="1" ht="24" hidden="1" customHeight="1">
      <c r="A43" s="336" t="s">
        <v>476</v>
      </c>
      <c r="B43" s="356"/>
      <c r="C43" s="356"/>
      <c r="D43" s="356"/>
      <c r="E43" s="356"/>
      <c r="F43" s="356"/>
      <c r="G43" s="356"/>
      <c r="H43" s="356"/>
      <c r="I43" s="356"/>
      <c r="J43" s="356"/>
      <c r="K43" s="356"/>
      <c r="L43" s="356"/>
      <c r="M43" s="356"/>
      <c r="N43" s="356"/>
      <c r="O43" s="356"/>
      <c r="P43" s="356"/>
      <c r="Q43" s="356"/>
      <c r="R43" s="133"/>
      <c r="S43" s="133"/>
      <c r="T43" s="131"/>
    </row>
    <row r="44" spans="1:24" ht="40.950000000000003" hidden="1" customHeight="1">
      <c r="A44" s="354" t="s">
        <v>477</v>
      </c>
      <c r="B44" s="355"/>
      <c r="C44" s="355"/>
      <c r="D44" s="355"/>
      <c r="E44" s="355"/>
      <c r="F44" s="355"/>
      <c r="G44" s="355"/>
      <c r="H44" s="355"/>
      <c r="I44" s="355"/>
      <c r="J44" s="355"/>
      <c r="K44" s="355"/>
      <c r="L44" s="355"/>
      <c r="M44" s="355"/>
      <c r="N44" s="355"/>
      <c r="O44" s="355"/>
      <c r="P44" s="355"/>
      <c r="Q44" s="355"/>
      <c r="R44" s="172"/>
      <c r="S44" s="133"/>
      <c r="T44" s="133"/>
      <c r="U44" s="133"/>
      <c r="V44" s="133"/>
      <c r="W44" s="133"/>
      <c r="X44" s="133"/>
    </row>
    <row r="45" spans="1:24" hidden="1">
      <c r="A45" s="175" t="s">
        <v>478</v>
      </c>
      <c r="B45" s="318"/>
      <c r="C45" s="318"/>
      <c r="D45" s="318"/>
      <c r="E45" s="318"/>
      <c r="F45" s="318"/>
      <c r="G45" s="318"/>
      <c r="H45" s="318"/>
      <c r="I45" s="318"/>
      <c r="J45" s="318"/>
      <c r="K45" s="318"/>
      <c r="L45" s="318"/>
      <c r="M45" s="318"/>
      <c r="N45" s="318"/>
      <c r="O45" s="318"/>
      <c r="P45" s="318"/>
      <c r="Q45" s="318"/>
    </row>
    <row r="46" spans="1:24" hidden="1">
      <c r="A46" s="318"/>
      <c r="B46" s="318"/>
      <c r="C46" s="318"/>
      <c r="D46" s="318"/>
      <c r="E46" s="318"/>
      <c r="F46" s="318"/>
      <c r="G46" s="318"/>
      <c r="H46" s="318"/>
      <c r="I46" s="318"/>
      <c r="J46" s="318"/>
      <c r="K46" s="318"/>
      <c r="L46" s="318"/>
      <c r="M46" s="318"/>
      <c r="N46" s="318"/>
      <c r="O46" s="318"/>
      <c r="P46" s="318"/>
      <c r="Q46" s="318"/>
    </row>
    <row r="47" spans="1:24">
      <c r="A47" s="318"/>
      <c r="B47" s="318"/>
      <c r="C47" s="318"/>
      <c r="D47" s="318"/>
      <c r="E47" s="318"/>
      <c r="F47" s="318"/>
      <c r="G47" s="318"/>
      <c r="H47" s="318"/>
      <c r="I47" s="318"/>
      <c r="J47" s="318"/>
      <c r="K47" s="318"/>
      <c r="L47" s="318"/>
      <c r="M47" s="318"/>
      <c r="N47" s="318"/>
      <c r="O47" s="318"/>
      <c r="P47" s="318"/>
      <c r="Q47" s="318"/>
    </row>
  </sheetData>
  <mergeCells count="6">
    <mergeCell ref="A3:Q3"/>
    <mergeCell ref="A44:Q44"/>
    <mergeCell ref="C7:E7"/>
    <mergeCell ref="C8:E8"/>
    <mergeCell ref="A43:Q43"/>
    <mergeCell ref="A5:Q5"/>
  </mergeCells>
  <printOptions horizontalCentered="1"/>
  <pageMargins left="0.39370078740157483" right="0.39370078740157483" top="0.39370078740157483" bottom="0.59055118110236227" header="0.11811023622047245" footer="0.31496062992125984"/>
  <pageSetup paperSize="9" orientation="landscape"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pageSetUpPr fitToPage="1"/>
  </sheetPr>
  <dimension ref="A1:AC44"/>
  <sheetViews>
    <sheetView zoomScaleNormal="100" workbookViewId="0"/>
  </sheetViews>
  <sheetFormatPr defaultColWidth="9.28515625" defaultRowHeight="10.199999999999999"/>
  <cols>
    <col min="1" max="1" width="2.85546875" style="98" customWidth="1"/>
    <col min="2" max="2" width="55.140625" style="98" bestFit="1" customWidth="1"/>
    <col min="3" max="3" width="8.28515625" style="98" customWidth="1"/>
    <col min="4" max="4" width="10.140625" style="98" customWidth="1"/>
    <col min="5" max="19" width="6.140625" style="98" customWidth="1"/>
    <col min="20" max="20" width="6" style="98" customWidth="1"/>
    <col min="21" max="21" width="7" style="98" customWidth="1"/>
    <col min="22" max="22" width="9.28515625" style="98" customWidth="1"/>
    <col min="23" max="24" width="7.42578125" style="98" customWidth="1"/>
    <col min="25" max="25" width="7.42578125" style="150" customWidth="1"/>
    <col min="26" max="16384" width="9.28515625" style="98"/>
  </cols>
  <sheetData>
    <row r="1" spans="1:29" ht="10.8">
      <c r="A1" s="32"/>
      <c r="B1" s="32"/>
      <c r="C1" s="1"/>
      <c r="D1" s="1"/>
      <c r="E1" s="2"/>
      <c r="F1" s="2"/>
      <c r="G1" s="2"/>
      <c r="H1" s="2"/>
      <c r="I1" s="2"/>
      <c r="J1" s="2"/>
      <c r="K1" s="2"/>
      <c r="L1" s="2"/>
      <c r="M1" s="2"/>
      <c r="N1" s="2"/>
      <c r="O1" s="2"/>
      <c r="P1" s="2"/>
      <c r="Q1" s="2"/>
      <c r="R1" s="2"/>
      <c r="S1" s="2"/>
      <c r="T1" s="2"/>
      <c r="U1" s="2"/>
      <c r="V1" s="2"/>
      <c r="W1" s="2"/>
    </row>
    <row r="2" spans="1:29" ht="10.8">
      <c r="A2" s="347" t="s">
        <v>35</v>
      </c>
      <c r="B2" s="347"/>
      <c r="C2" s="347"/>
      <c r="D2" s="347"/>
      <c r="E2" s="347"/>
      <c r="F2" s="347"/>
      <c r="G2" s="347"/>
      <c r="H2" s="347"/>
      <c r="I2" s="347"/>
      <c r="J2" s="347"/>
      <c r="K2" s="347"/>
      <c r="L2" s="347"/>
      <c r="M2" s="347"/>
      <c r="N2" s="347"/>
      <c r="O2" s="347"/>
      <c r="P2" s="347"/>
      <c r="Q2" s="347"/>
      <c r="R2" s="347"/>
      <c r="S2" s="347"/>
      <c r="T2" s="347"/>
      <c r="U2" s="347"/>
      <c r="V2" s="347"/>
      <c r="W2" s="347"/>
      <c r="X2" s="347"/>
      <c r="Y2" s="347"/>
    </row>
    <row r="3" spans="1:29" s="150" customFormat="1" ht="10.8">
      <c r="A3" s="357" t="s">
        <v>479</v>
      </c>
      <c r="B3" s="357"/>
      <c r="C3" s="357"/>
      <c r="D3" s="357"/>
      <c r="E3" s="357"/>
      <c r="F3" s="357"/>
      <c r="G3" s="357"/>
      <c r="H3" s="357"/>
      <c r="I3" s="357"/>
      <c r="J3" s="357"/>
      <c r="K3" s="357"/>
      <c r="L3" s="357"/>
      <c r="M3" s="357"/>
      <c r="N3" s="357"/>
      <c r="O3" s="357"/>
      <c r="P3" s="357"/>
      <c r="Q3" s="357"/>
      <c r="R3" s="357"/>
      <c r="S3" s="357"/>
      <c r="T3" s="357"/>
      <c r="U3" s="357"/>
      <c r="V3" s="357"/>
      <c r="W3" s="357"/>
      <c r="X3" s="357"/>
      <c r="Y3" s="357"/>
    </row>
    <row r="4" spans="1:29" ht="10.8">
      <c r="A4" s="349" t="s">
        <v>424</v>
      </c>
      <c r="B4" s="349"/>
      <c r="C4" s="349"/>
      <c r="D4" s="349"/>
      <c r="E4" s="349"/>
      <c r="F4" s="349"/>
      <c r="G4" s="349"/>
      <c r="H4" s="349"/>
      <c r="I4" s="349"/>
      <c r="J4" s="349"/>
      <c r="K4" s="349"/>
      <c r="L4" s="349"/>
      <c r="M4" s="349"/>
      <c r="N4" s="349"/>
      <c r="O4" s="349"/>
      <c r="P4" s="349"/>
      <c r="Q4" s="349"/>
      <c r="R4" s="349"/>
      <c r="S4" s="349"/>
      <c r="T4" s="349"/>
      <c r="U4" s="349"/>
      <c r="V4" s="349"/>
      <c r="W4" s="349"/>
      <c r="X4" s="349"/>
    </row>
    <row r="6" spans="1:29" ht="10.8">
      <c r="A6" s="347" t="s">
        <v>474</v>
      </c>
      <c r="B6" s="347"/>
      <c r="C6" s="347"/>
      <c r="D6" s="347"/>
      <c r="E6" s="347"/>
      <c r="F6" s="347"/>
      <c r="G6" s="347"/>
      <c r="H6" s="347"/>
      <c r="I6" s="347"/>
      <c r="J6" s="347"/>
      <c r="K6" s="347"/>
      <c r="L6" s="347"/>
      <c r="M6" s="347"/>
      <c r="N6" s="347"/>
      <c r="O6" s="347"/>
      <c r="P6" s="347"/>
      <c r="Q6" s="347"/>
      <c r="R6" s="347"/>
      <c r="S6" s="347"/>
      <c r="T6" s="347"/>
      <c r="U6" s="347"/>
      <c r="V6" s="347"/>
      <c r="W6" s="347"/>
      <c r="X6" s="347"/>
      <c r="Y6" s="347"/>
    </row>
    <row r="7" spans="1:29" s="153" customFormat="1" ht="13.8" thickBot="1"/>
    <row r="8" spans="1:29" s="2" customFormat="1" ht="11.25" customHeight="1">
      <c r="A8" s="108"/>
      <c r="B8" s="108"/>
      <c r="C8" s="350" t="s">
        <v>446</v>
      </c>
      <c r="D8" s="351"/>
      <c r="E8" s="351"/>
      <c r="F8" s="351"/>
      <c r="G8" s="351"/>
      <c r="H8" s="351"/>
      <c r="I8" s="351"/>
      <c r="J8" s="351"/>
      <c r="K8" s="351"/>
      <c r="L8" s="351"/>
      <c r="M8" s="351"/>
      <c r="N8" s="351"/>
      <c r="O8" s="351"/>
      <c r="P8" s="351"/>
      <c r="Q8" s="351"/>
      <c r="R8" s="351"/>
      <c r="S8" s="351"/>
      <c r="T8" s="351"/>
      <c r="U8" s="351"/>
      <c r="V8" s="351"/>
      <c r="W8" s="351"/>
      <c r="X8" s="351"/>
      <c r="Y8" s="351"/>
    </row>
    <row r="9" spans="1:29" s="2" customFormat="1" ht="11.25" customHeight="1">
      <c r="B9" s="107"/>
      <c r="C9" s="50" t="str">
        <f>E9+1&amp;" en volgende"</f>
        <v>2009 en volgende</v>
      </c>
      <c r="D9" s="5"/>
      <c r="E9" s="11">
        <v>2008</v>
      </c>
      <c r="F9" s="5"/>
      <c r="G9" s="11">
        <f>E9-1</f>
        <v>2007</v>
      </c>
      <c r="H9" s="5"/>
      <c r="I9" s="11">
        <f>G9-1</f>
        <v>2006</v>
      </c>
      <c r="J9" s="5"/>
      <c r="K9" s="11">
        <f>I9-1</f>
        <v>2005</v>
      </c>
      <c r="L9" s="5"/>
      <c r="M9" s="11">
        <f>K9-1</f>
        <v>2004</v>
      </c>
      <c r="N9" s="5"/>
      <c r="O9" s="11">
        <f>M9-1</f>
        <v>2003</v>
      </c>
      <c r="P9" s="35"/>
      <c r="Q9" s="11">
        <f>O9-1</f>
        <v>2002</v>
      </c>
      <c r="R9" s="5"/>
      <c r="S9" s="11">
        <f>Q9-1</f>
        <v>2001</v>
      </c>
      <c r="T9" s="174"/>
      <c r="U9" s="11" t="str">
        <f>S9-1 &amp; " en vroeger"</f>
        <v>2000 en vroeger</v>
      </c>
      <c r="V9" s="5"/>
      <c r="W9" s="106" t="s">
        <v>44</v>
      </c>
      <c r="X9" s="5"/>
      <c r="Y9" s="305"/>
    </row>
    <row r="10" spans="1:29" s="2" customFormat="1" ht="11.25" customHeight="1">
      <c r="B10" s="105"/>
      <c r="C10" s="104" t="s">
        <v>426</v>
      </c>
      <c r="D10" s="38" t="s">
        <v>427</v>
      </c>
      <c r="E10" s="104" t="s">
        <v>426</v>
      </c>
      <c r="F10" s="38" t="s">
        <v>427</v>
      </c>
      <c r="G10" s="104" t="s">
        <v>426</v>
      </c>
      <c r="H10" s="38" t="s">
        <v>427</v>
      </c>
      <c r="I10" s="104" t="s">
        <v>426</v>
      </c>
      <c r="J10" s="38" t="s">
        <v>427</v>
      </c>
      <c r="K10" s="104" t="s">
        <v>426</v>
      </c>
      <c r="L10" s="38" t="s">
        <v>427</v>
      </c>
      <c r="M10" s="104" t="s">
        <v>426</v>
      </c>
      <c r="N10" s="38" t="s">
        <v>427</v>
      </c>
      <c r="O10" s="104" t="s">
        <v>426</v>
      </c>
      <c r="P10" s="38" t="s">
        <v>427</v>
      </c>
      <c r="Q10" s="104" t="s">
        <v>426</v>
      </c>
      <c r="R10" s="38" t="s">
        <v>427</v>
      </c>
      <c r="S10" s="104" t="s">
        <v>426</v>
      </c>
      <c r="T10" s="38" t="s">
        <v>427</v>
      </c>
      <c r="U10" s="104" t="s">
        <v>426</v>
      </c>
      <c r="V10" s="38" t="s">
        <v>427</v>
      </c>
      <c r="W10" s="104" t="s">
        <v>426</v>
      </c>
      <c r="X10" s="38" t="s">
        <v>427</v>
      </c>
      <c r="Y10" s="38" t="s">
        <v>428</v>
      </c>
    </row>
    <row r="11" spans="1:29" s="2" customFormat="1" ht="11.25" customHeight="1">
      <c r="A11" s="130" t="s">
        <v>429</v>
      </c>
      <c r="B11" s="25"/>
      <c r="C11" s="128"/>
      <c r="D11" s="127"/>
      <c r="E11" s="128"/>
      <c r="F11" s="127"/>
      <c r="G11" s="128"/>
      <c r="H11" s="127"/>
      <c r="I11" s="128"/>
      <c r="J11" s="127"/>
      <c r="K11" s="128"/>
      <c r="L11" s="127"/>
      <c r="M11" s="128"/>
      <c r="N11" s="127"/>
      <c r="O11" s="128"/>
      <c r="P11" s="129"/>
      <c r="Q11" s="127"/>
      <c r="R11" s="127"/>
      <c r="S11" s="128"/>
      <c r="T11" s="129"/>
      <c r="U11" s="127"/>
      <c r="V11" s="127"/>
      <c r="W11" s="128"/>
      <c r="X11" s="127"/>
      <c r="Y11" s="309"/>
    </row>
    <row r="12" spans="1:29" s="2" customFormat="1" ht="11.25" customHeight="1">
      <c r="A12" s="57"/>
      <c r="B12" s="41" t="s">
        <v>3</v>
      </c>
      <c r="C12" s="19"/>
      <c r="D12" s="20"/>
      <c r="E12" s="19"/>
      <c r="F12" s="20"/>
      <c r="G12" s="19"/>
      <c r="H12" s="20"/>
      <c r="I12" s="19"/>
      <c r="J12" s="20"/>
      <c r="K12" s="19"/>
      <c r="L12" s="20"/>
      <c r="M12" s="19"/>
      <c r="N12" s="20"/>
      <c r="O12" s="19"/>
      <c r="P12" s="79"/>
      <c r="Q12" s="20"/>
      <c r="R12" s="20"/>
      <c r="S12" s="19"/>
      <c r="T12" s="79"/>
      <c r="U12" s="20"/>
      <c r="V12" s="20"/>
      <c r="W12" s="19"/>
      <c r="X12" s="20"/>
      <c r="Y12" s="20"/>
    </row>
    <row r="13" spans="1:29" s="202" customFormat="1" ht="11.25" customHeight="1">
      <c r="A13" s="225"/>
      <c r="B13" s="225" t="s">
        <v>4</v>
      </c>
      <c r="C13" s="260">
        <v>3</v>
      </c>
      <c r="D13" s="293">
        <v>1</v>
      </c>
      <c r="E13" s="260">
        <v>221</v>
      </c>
      <c r="F13" s="293">
        <v>49</v>
      </c>
      <c r="G13" s="260">
        <v>123</v>
      </c>
      <c r="H13" s="293">
        <v>27</v>
      </c>
      <c r="I13" s="260">
        <v>15</v>
      </c>
      <c r="J13" s="293">
        <v>3</v>
      </c>
      <c r="K13" s="260">
        <v>0</v>
      </c>
      <c r="L13" s="293">
        <v>0</v>
      </c>
      <c r="M13" s="260">
        <v>0</v>
      </c>
      <c r="N13" s="293">
        <v>0</v>
      </c>
      <c r="O13" s="260">
        <v>0</v>
      </c>
      <c r="P13" s="293">
        <v>0</v>
      </c>
      <c r="Q13" s="260">
        <v>0</v>
      </c>
      <c r="R13" s="293">
        <v>0</v>
      </c>
      <c r="S13" s="260">
        <v>0</v>
      </c>
      <c r="T13" s="293">
        <v>0</v>
      </c>
      <c r="U13" s="260">
        <v>0</v>
      </c>
      <c r="V13" s="293">
        <v>0</v>
      </c>
      <c r="W13" s="19">
        <f>C13+E13+G13+I13+K13+M13+O13+Q13+S13+U13</f>
        <v>362</v>
      </c>
      <c r="X13" s="20">
        <f>D13+F13+H13+J13+L13+N13+P13+R13+T13+V13</f>
        <v>80</v>
      </c>
      <c r="Y13" s="20">
        <f>SUM(W13:X13)</f>
        <v>442</v>
      </c>
    </row>
    <row r="14" spans="1:29" s="202" customFormat="1" ht="11.25" customHeight="1">
      <c r="A14" s="225"/>
      <c r="B14" s="225" t="s">
        <v>5</v>
      </c>
      <c r="C14" s="260">
        <v>0</v>
      </c>
      <c r="D14" s="293">
        <v>0</v>
      </c>
      <c r="E14" s="260">
        <v>140</v>
      </c>
      <c r="F14" s="293">
        <v>33</v>
      </c>
      <c r="G14" s="260">
        <v>239</v>
      </c>
      <c r="H14" s="293">
        <v>45</v>
      </c>
      <c r="I14" s="260">
        <v>13</v>
      </c>
      <c r="J14" s="293">
        <v>3</v>
      </c>
      <c r="K14" s="260">
        <v>0</v>
      </c>
      <c r="L14" s="293">
        <v>0</v>
      </c>
      <c r="M14" s="260">
        <v>0</v>
      </c>
      <c r="N14" s="293">
        <v>0</v>
      </c>
      <c r="O14" s="260">
        <v>0</v>
      </c>
      <c r="P14" s="293">
        <v>0</v>
      </c>
      <c r="Q14" s="260">
        <v>0</v>
      </c>
      <c r="R14" s="293">
        <v>0</v>
      </c>
      <c r="S14" s="260">
        <v>0</v>
      </c>
      <c r="T14" s="293">
        <v>0</v>
      </c>
      <c r="U14" s="260">
        <v>0</v>
      </c>
      <c r="V14" s="293">
        <v>0</v>
      </c>
      <c r="W14" s="19">
        <f>C14+E14+G14+I14+K14+M14+O14+Q14+S14+U14</f>
        <v>392</v>
      </c>
      <c r="X14" s="20">
        <f>D14+F14+H14+J14+L14+N14+P14+R14+T14+V14</f>
        <v>81</v>
      </c>
      <c r="Y14" s="20">
        <f>SUM(W14:X14)</f>
        <v>473</v>
      </c>
    </row>
    <row r="15" spans="1:29" s="2" customFormat="1" ht="11.25" customHeight="1">
      <c r="A15" s="40"/>
      <c r="B15" s="40"/>
      <c r="C15" s="260"/>
      <c r="D15" s="293"/>
      <c r="E15" s="261"/>
      <c r="F15" s="293"/>
      <c r="G15" s="261"/>
      <c r="H15" s="293"/>
      <c r="I15" s="261"/>
      <c r="J15" s="293"/>
      <c r="K15" s="261"/>
      <c r="L15" s="293"/>
      <c r="M15" s="261"/>
      <c r="N15" s="293"/>
      <c r="O15" s="261"/>
      <c r="P15" s="293"/>
      <c r="Q15" s="261"/>
      <c r="R15" s="293"/>
      <c r="S15" s="261"/>
      <c r="T15" s="293"/>
      <c r="U15" s="261"/>
      <c r="V15" s="261"/>
      <c r="W15" s="19"/>
      <c r="X15" s="20"/>
      <c r="Y15" s="20"/>
    </row>
    <row r="16" spans="1:29" s="2" customFormat="1" ht="11.25" customHeight="1">
      <c r="A16" s="25" t="s">
        <v>430</v>
      </c>
      <c r="B16" s="40"/>
      <c r="C16" s="260"/>
      <c r="D16" s="293"/>
      <c r="E16" s="261"/>
      <c r="F16" s="293"/>
      <c r="G16" s="261"/>
      <c r="H16" s="293"/>
      <c r="I16" s="261"/>
      <c r="J16" s="293"/>
      <c r="K16" s="261"/>
      <c r="L16" s="293"/>
      <c r="M16" s="261"/>
      <c r="N16" s="293"/>
      <c r="O16" s="261"/>
      <c r="P16" s="293"/>
      <c r="Q16" s="261"/>
      <c r="R16" s="293"/>
      <c r="S16" s="261"/>
      <c r="T16" s="293"/>
      <c r="U16" s="261"/>
      <c r="V16" s="261"/>
      <c r="W16" s="19"/>
      <c r="X16" s="20"/>
      <c r="Y16" s="20"/>
      <c r="AA16" s="98"/>
      <c r="AB16" s="98"/>
      <c r="AC16" s="98"/>
    </row>
    <row r="17" spans="1:29" s="2" customFormat="1" ht="11.25" customHeight="1">
      <c r="A17" s="57"/>
      <c r="B17" s="41" t="s">
        <v>6</v>
      </c>
      <c r="C17" s="260"/>
      <c r="D17" s="293"/>
      <c r="E17" s="261"/>
      <c r="F17" s="293"/>
      <c r="G17" s="261"/>
      <c r="H17" s="293"/>
      <c r="I17" s="261"/>
      <c r="J17" s="293"/>
      <c r="K17" s="261"/>
      <c r="L17" s="293"/>
      <c r="M17" s="261"/>
      <c r="N17" s="293"/>
      <c r="O17" s="261"/>
      <c r="P17" s="293"/>
      <c r="Q17" s="261"/>
      <c r="R17" s="293"/>
      <c r="S17" s="261"/>
      <c r="T17" s="293"/>
      <c r="U17" s="261"/>
      <c r="V17" s="261"/>
      <c r="W17" s="19"/>
      <c r="X17" s="20"/>
      <c r="Y17" s="20"/>
      <c r="AA17" s="98"/>
      <c r="AB17" s="98"/>
      <c r="AC17" s="98"/>
    </row>
    <row r="18" spans="1:29" s="21" customFormat="1" ht="11.25" customHeight="1">
      <c r="A18" s="40"/>
      <c r="B18" s="40" t="s">
        <v>7</v>
      </c>
      <c r="C18" s="260">
        <v>0</v>
      </c>
      <c r="D18" s="293">
        <v>0</v>
      </c>
      <c r="E18" s="260">
        <v>0</v>
      </c>
      <c r="F18" s="293">
        <v>0</v>
      </c>
      <c r="G18" s="260">
        <v>5</v>
      </c>
      <c r="H18" s="293">
        <v>0</v>
      </c>
      <c r="I18" s="260">
        <v>55</v>
      </c>
      <c r="J18" s="293">
        <v>12</v>
      </c>
      <c r="K18" s="260">
        <v>26</v>
      </c>
      <c r="L18" s="293">
        <v>9</v>
      </c>
      <c r="M18" s="260">
        <v>8</v>
      </c>
      <c r="N18" s="293">
        <v>4</v>
      </c>
      <c r="O18" s="260">
        <v>0</v>
      </c>
      <c r="P18" s="293">
        <v>0</v>
      </c>
      <c r="Q18" s="260">
        <v>0</v>
      </c>
      <c r="R18" s="293">
        <v>0</v>
      </c>
      <c r="S18" s="260">
        <v>0</v>
      </c>
      <c r="T18" s="293">
        <v>0</v>
      </c>
      <c r="U18" s="260">
        <v>0</v>
      </c>
      <c r="V18" s="293">
        <v>0</v>
      </c>
      <c r="W18" s="19">
        <f t="shared" ref="W18:X21" si="0">C18+E18+G18+I18+K18+M18+O18+Q18+S18+U18</f>
        <v>94</v>
      </c>
      <c r="X18" s="20">
        <f t="shared" si="0"/>
        <v>25</v>
      </c>
      <c r="Y18" s="20">
        <f>SUM(W18:X18)</f>
        <v>119</v>
      </c>
    </row>
    <row r="19" spans="1:29" ht="10.8">
      <c r="A19" s="40"/>
      <c r="B19" s="40" t="s">
        <v>8</v>
      </c>
      <c r="C19" s="260">
        <v>0</v>
      </c>
      <c r="D19" s="293">
        <v>0</v>
      </c>
      <c r="E19" s="260">
        <v>0</v>
      </c>
      <c r="F19" s="293">
        <v>0</v>
      </c>
      <c r="G19" s="260">
        <v>0</v>
      </c>
      <c r="H19" s="293">
        <v>0</v>
      </c>
      <c r="I19" s="260">
        <v>3</v>
      </c>
      <c r="J19" s="293">
        <v>0</v>
      </c>
      <c r="K19" s="260">
        <v>0</v>
      </c>
      <c r="L19" s="293">
        <v>0</v>
      </c>
      <c r="M19" s="260">
        <v>0</v>
      </c>
      <c r="N19" s="293">
        <v>0</v>
      </c>
      <c r="O19" s="260">
        <v>0</v>
      </c>
      <c r="P19" s="293">
        <v>0</v>
      </c>
      <c r="Q19" s="260">
        <v>0</v>
      </c>
      <c r="R19" s="293">
        <v>0</v>
      </c>
      <c r="S19" s="260">
        <v>0</v>
      </c>
      <c r="T19" s="293">
        <v>0</v>
      </c>
      <c r="U19" s="260">
        <v>0</v>
      </c>
      <c r="V19" s="293">
        <v>0</v>
      </c>
      <c r="W19" s="19">
        <f t="shared" si="0"/>
        <v>3</v>
      </c>
      <c r="X19" s="20">
        <f t="shared" si="0"/>
        <v>0</v>
      </c>
      <c r="Y19" s="20">
        <f>SUM(W19:X19)</f>
        <v>3</v>
      </c>
    </row>
    <row r="20" spans="1:29" ht="10.8">
      <c r="A20" s="40"/>
      <c r="B20" s="40" t="s">
        <v>9</v>
      </c>
      <c r="C20" s="260">
        <v>0</v>
      </c>
      <c r="D20" s="293">
        <v>0</v>
      </c>
      <c r="E20" s="260">
        <v>0</v>
      </c>
      <c r="F20" s="293">
        <v>0</v>
      </c>
      <c r="G20" s="260">
        <v>1</v>
      </c>
      <c r="H20" s="293">
        <v>1</v>
      </c>
      <c r="I20" s="260">
        <v>70</v>
      </c>
      <c r="J20" s="293">
        <v>16</v>
      </c>
      <c r="K20" s="260">
        <v>73</v>
      </c>
      <c r="L20" s="293">
        <v>14</v>
      </c>
      <c r="M20" s="260">
        <v>22</v>
      </c>
      <c r="N20" s="293">
        <v>3</v>
      </c>
      <c r="O20" s="260">
        <v>0</v>
      </c>
      <c r="P20" s="293">
        <v>0</v>
      </c>
      <c r="Q20" s="260">
        <v>0</v>
      </c>
      <c r="R20" s="293">
        <v>0</v>
      </c>
      <c r="S20" s="260">
        <v>0</v>
      </c>
      <c r="T20" s="293">
        <v>0</v>
      </c>
      <c r="U20" s="260">
        <v>0</v>
      </c>
      <c r="V20" s="293">
        <v>0</v>
      </c>
      <c r="W20" s="19">
        <f t="shared" si="0"/>
        <v>166</v>
      </c>
      <c r="X20" s="20">
        <f t="shared" si="0"/>
        <v>34</v>
      </c>
      <c r="Y20" s="20">
        <f>SUM(W20:X20)</f>
        <v>200</v>
      </c>
    </row>
    <row r="21" spans="1:29" ht="10.8">
      <c r="A21" s="40"/>
      <c r="B21" s="40" t="s">
        <v>10</v>
      </c>
      <c r="C21" s="260">
        <v>0</v>
      </c>
      <c r="D21" s="293">
        <v>0</v>
      </c>
      <c r="E21" s="260">
        <v>0</v>
      </c>
      <c r="F21" s="293">
        <v>0</v>
      </c>
      <c r="G21" s="260">
        <v>0</v>
      </c>
      <c r="H21" s="293">
        <v>0</v>
      </c>
      <c r="I21" s="260">
        <v>87</v>
      </c>
      <c r="J21" s="293">
        <v>15</v>
      </c>
      <c r="K21" s="260">
        <v>151</v>
      </c>
      <c r="L21" s="293">
        <v>33</v>
      </c>
      <c r="M21" s="260">
        <v>22</v>
      </c>
      <c r="N21" s="293">
        <v>10</v>
      </c>
      <c r="O21" s="260">
        <v>3</v>
      </c>
      <c r="P21" s="293">
        <v>0</v>
      </c>
      <c r="Q21" s="260">
        <v>1</v>
      </c>
      <c r="R21" s="293">
        <v>0</v>
      </c>
      <c r="S21" s="260">
        <v>0</v>
      </c>
      <c r="T21" s="293">
        <v>0</v>
      </c>
      <c r="U21" s="260">
        <v>0</v>
      </c>
      <c r="V21" s="293">
        <v>0</v>
      </c>
      <c r="W21" s="19">
        <f t="shared" si="0"/>
        <v>264</v>
      </c>
      <c r="X21" s="20">
        <f t="shared" si="0"/>
        <v>58</v>
      </c>
      <c r="Y21" s="20">
        <f>SUM(W21:X21)</f>
        <v>322</v>
      </c>
    </row>
    <row r="22" spans="1:29" ht="10.8">
      <c r="A22" s="41"/>
      <c r="B22" s="40"/>
      <c r="C22" s="260"/>
      <c r="D22" s="293"/>
      <c r="E22" s="261"/>
      <c r="F22" s="293"/>
      <c r="G22" s="261"/>
      <c r="H22" s="293"/>
      <c r="I22" s="261"/>
      <c r="J22" s="293"/>
      <c r="K22" s="261"/>
      <c r="L22" s="293"/>
      <c r="M22" s="261"/>
      <c r="N22" s="293"/>
      <c r="O22" s="261"/>
      <c r="P22" s="293"/>
      <c r="Q22" s="261"/>
      <c r="R22" s="293"/>
      <c r="S22" s="261"/>
      <c r="T22" s="293"/>
      <c r="U22" s="261"/>
      <c r="V22" s="261"/>
      <c r="W22" s="19"/>
      <c r="X22" s="20"/>
      <c r="Y22" s="20"/>
    </row>
    <row r="23" spans="1:29" ht="12">
      <c r="A23" s="25" t="s">
        <v>431</v>
      </c>
      <c r="B23" s="40"/>
      <c r="C23" s="260"/>
      <c r="D23" s="293"/>
      <c r="E23" s="261"/>
      <c r="F23" s="293"/>
      <c r="G23" s="261"/>
      <c r="H23" s="293"/>
      <c r="I23" s="261"/>
      <c r="J23" s="293"/>
      <c r="K23" s="261"/>
      <c r="L23" s="293"/>
      <c r="M23" s="261"/>
      <c r="N23" s="293"/>
      <c r="O23" s="261"/>
      <c r="P23" s="293"/>
      <c r="Q23" s="261"/>
      <c r="R23" s="293"/>
      <c r="S23" s="261"/>
      <c r="T23" s="293"/>
      <c r="U23" s="261"/>
      <c r="V23" s="261"/>
      <c r="W23" s="19"/>
      <c r="X23" s="20"/>
      <c r="Y23" s="20"/>
    </row>
    <row r="24" spans="1:29" ht="13.2">
      <c r="A24" s="57"/>
      <c r="B24" s="41" t="s">
        <v>164</v>
      </c>
      <c r="C24" s="260"/>
      <c r="D24" s="293"/>
      <c r="E24" s="261"/>
      <c r="F24" s="293"/>
      <c r="G24" s="261"/>
      <c r="H24" s="293"/>
      <c r="I24" s="261"/>
      <c r="J24" s="293"/>
      <c r="K24" s="261"/>
      <c r="L24" s="293"/>
      <c r="M24" s="261"/>
      <c r="N24" s="293"/>
      <c r="O24" s="261"/>
      <c r="P24" s="293"/>
      <c r="Q24" s="261"/>
      <c r="R24" s="293"/>
      <c r="S24" s="261"/>
      <c r="T24" s="293"/>
      <c r="U24" s="261"/>
      <c r="V24" s="261"/>
      <c r="W24" s="19"/>
      <c r="X24" s="20"/>
      <c r="Y24" s="20"/>
    </row>
    <row r="25" spans="1:29" ht="10.8">
      <c r="A25" s="40"/>
      <c r="B25" s="40" t="s">
        <v>432</v>
      </c>
      <c r="C25" s="260">
        <v>0</v>
      </c>
      <c r="D25" s="293">
        <v>0</v>
      </c>
      <c r="E25" s="260">
        <v>0</v>
      </c>
      <c r="F25" s="293">
        <v>0</v>
      </c>
      <c r="G25" s="260">
        <v>0</v>
      </c>
      <c r="H25" s="293">
        <v>0</v>
      </c>
      <c r="I25" s="260">
        <v>0</v>
      </c>
      <c r="J25" s="293">
        <v>0</v>
      </c>
      <c r="K25" s="260">
        <v>0</v>
      </c>
      <c r="L25" s="293">
        <v>0</v>
      </c>
      <c r="M25" s="260">
        <v>14</v>
      </c>
      <c r="N25" s="293">
        <v>4</v>
      </c>
      <c r="O25" s="260">
        <v>12</v>
      </c>
      <c r="P25" s="293">
        <v>4</v>
      </c>
      <c r="Q25" s="260">
        <v>3</v>
      </c>
      <c r="R25" s="293">
        <v>3</v>
      </c>
      <c r="S25" s="260">
        <v>0</v>
      </c>
      <c r="T25" s="293">
        <v>0</v>
      </c>
      <c r="U25" s="260">
        <v>0</v>
      </c>
      <c r="V25" s="293">
        <v>0</v>
      </c>
      <c r="W25" s="19">
        <f>C25+E25+G25+I25+K25+M25+O25+Q25+S25+U25</f>
        <v>29</v>
      </c>
      <c r="X25" s="20">
        <f>D25+F25+H25+J25+L25+N25+P25+R25+T25+V25</f>
        <v>11</v>
      </c>
      <c r="Y25" s="20">
        <f>SUM(W25:X25)</f>
        <v>40</v>
      </c>
    </row>
    <row r="26" spans="1:29" ht="10.8">
      <c r="A26" s="40"/>
      <c r="B26" s="40" t="s">
        <v>433</v>
      </c>
      <c r="C26" s="260">
        <v>0</v>
      </c>
      <c r="D26" s="293">
        <v>0</v>
      </c>
      <c r="E26" s="260">
        <v>0</v>
      </c>
      <c r="F26" s="293">
        <v>0</v>
      </c>
      <c r="G26" s="260">
        <v>0</v>
      </c>
      <c r="H26" s="293">
        <v>0</v>
      </c>
      <c r="I26" s="260">
        <v>0</v>
      </c>
      <c r="J26" s="293">
        <v>0</v>
      </c>
      <c r="K26" s="260">
        <v>0</v>
      </c>
      <c r="L26" s="293">
        <v>0</v>
      </c>
      <c r="M26" s="260">
        <v>2</v>
      </c>
      <c r="N26" s="293">
        <v>0</v>
      </c>
      <c r="O26" s="260">
        <v>0</v>
      </c>
      <c r="P26" s="293">
        <v>0</v>
      </c>
      <c r="Q26" s="260">
        <v>0</v>
      </c>
      <c r="R26" s="293">
        <v>1</v>
      </c>
      <c r="S26" s="260">
        <v>0</v>
      </c>
      <c r="T26" s="293">
        <v>0</v>
      </c>
      <c r="U26" s="260">
        <v>0</v>
      </c>
      <c r="V26" s="293">
        <v>0</v>
      </c>
      <c r="W26" s="19">
        <f t="shared" ref="W26:X28" si="1">C26+E26+G26+I26+K26+M26+O26+Q26+S26+U26</f>
        <v>2</v>
      </c>
      <c r="X26" s="20">
        <f t="shared" si="1"/>
        <v>1</v>
      </c>
      <c r="Y26" s="20">
        <f>SUM(W26:X26)</f>
        <v>3</v>
      </c>
    </row>
    <row r="27" spans="1:29" ht="10.8">
      <c r="A27" s="40"/>
      <c r="B27" s="40" t="s">
        <v>434</v>
      </c>
      <c r="C27" s="260">
        <v>0</v>
      </c>
      <c r="D27" s="293">
        <v>0</v>
      </c>
      <c r="E27" s="260">
        <v>0</v>
      </c>
      <c r="F27" s="293">
        <v>0</v>
      </c>
      <c r="G27" s="260">
        <v>0</v>
      </c>
      <c r="H27" s="293">
        <v>0</v>
      </c>
      <c r="I27" s="260">
        <v>0</v>
      </c>
      <c r="J27" s="293">
        <v>0</v>
      </c>
      <c r="K27" s="260">
        <v>1</v>
      </c>
      <c r="L27" s="293">
        <v>0</v>
      </c>
      <c r="M27" s="260">
        <v>21</v>
      </c>
      <c r="N27" s="293">
        <v>7</v>
      </c>
      <c r="O27" s="260">
        <v>36</v>
      </c>
      <c r="P27" s="293">
        <v>5</v>
      </c>
      <c r="Q27" s="260">
        <v>10</v>
      </c>
      <c r="R27" s="293">
        <v>2</v>
      </c>
      <c r="S27" s="260">
        <v>2</v>
      </c>
      <c r="T27" s="293">
        <v>0</v>
      </c>
      <c r="U27" s="260">
        <v>0</v>
      </c>
      <c r="V27" s="293">
        <v>0</v>
      </c>
      <c r="W27" s="19">
        <f t="shared" si="1"/>
        <v>70</v>
      </c>
      <c r="X27" s="20">
        <f t="shared" si="1"/>
        <v>14</v>
      </c>
      <c r="Y27" s="20">
        <f>SUM(W27:X27)</f>
        <v>84</v>
      </c>
    </row>
    <row r="28" spans="1:29" ht="10.8">
      <c r="A28" s="40"/>
      <c r="B28" s="40" t="s">
        <v>435</v>
      </c>
      <c r="C28" s="260">
        <v>0</v>
      </c>
      <c r="D28" s="293">
        <v>0</v>
      </c>
      <c r="E28" s="260">
        <v>0</v>
      </c>
      <c r="F28" s="293">
        <v>0</v>
      </c>
      <c r="G28" s="260">
        <v>0</v>
      </c>
      <c r="H28" s="293">
        <v>0</v>
      </c>
      <c r="I28" s="260">
        <v>0</v>
      </c>
      <c r="J28" s="293">
        <v>0</v>
      </c>
      <c r="K28" s="260">
        <v>0</v>
      </c>
      <c r="L28" s="293">
        <v>0</v>
      </c>
      <c r="M28" s="260">
        <v>23</v>
      </c>
      <c r="N28" s="293">
        <v>5</v>
      </c>
      <c r="O28" s="260">
        <v>68</v>
      </c>
      <c r="P28" s="293">
        <v>16</v>
      </c>
      <c r="Q28" s="260">
        <v>20</v>
      </c>
      <c r="R28" s="293">
        <v>5</v>
      </c>
      <c r="S28" s="260">
        <v>5</v>
      </c>
      <c r="T28" s="293">
        <v>1</v>
      </c>
      <c r="U28" s="260">
        <v>0</v>
      </c>
      <c r="V28" s="293">
        <v>1</v>
      </c>
      <c r="W28" s="19">
        <f t="shared" si="1"/>
        <v>116</v>
      </c>
      <c r="X28" s="20">
        <f t="shared" si="1"/>
        <v>28</v>
      </c>
      <c r="Y28" s="20">
        <f>SUM(W28:X28)</f>
        <v>144</v>
      </c>
    </row>
    <row r="29" spans="1:29" ht="10.8">
      <c r="A29" s="40"/>
      <c r="B29" s="40"/>
      <c r="C29" s="260"/>
      <c r="D29" s="293"/>
      <c r="E29" s="261"/>
      <c r="F29" s="293"/>
      <c r="G29" s="261"/>
      <c r="H29" s="293"/>
      <c r="I29" s="261"/>
      <c r="J29" s="293"/>
      <c r="K29" s="261"/>
      <c r="L29" s="293"/>
      <c r="M29" s="261"/>
      <c r="N29" s="293"/>
      <c r="O29" s="261"/>
      <c r="P29" s="293"/>
      <c r="Q29" s="261"/>
      <c r="R29" s="293"/>
      <c r="S29" s="261"/>
      <c r="T29" s="293"/>
      <c r="U29" s="261"/>
      <c r="V29" s="261"/>
      <c r="W29" s="19"/>
      <c r="X29" s="20"/>
      <c r="Y29" s="20"/>
    </row>
    <row r="30" spans="1:29" ht="13.2">
      <c r="A30" s="57"/>
      <c r="B30" s="126" t="s">
        <v>354</v>
      </c>
      <c r="C30" s="260"/>
      <c r="D30" s="293"/>
      <c r="E30" s="261"/>
      <c r="F30" s="293"/>
      <c r="G30" s="261"/>
      <c r="H30" s="293"/>
      <c r="I30" s="261"/>
      <c r="J30" s="293"/>
      <c r="K30" s="261"/>
      <c r="L30" s="293"/>
      <c r="M30" s="261"/>
      <c r="N30" s="293"/>
      <c r="O30" s="261"/>
      <c r="P30" s="293"/>
      <c r="Q30" s="261"/>
      <c r="R30" s="293"/>
      <c r="S30" s="261"/>
      <c r="T30" s="293"/>
      <c r="U30" s="261"/>
      <c r="V30" s="261"/>
      <c r="W30" s="19"/>
      <c r="X30" s="20"/>
      <c r="Y30" s="20"/>
    </row>
    <row r="31" spans="1:29" ht="13.2">
      <c r="A31" s="57"/>
      <c r="B31" s="125" t="s">
        <v>436</v>
      </c>
      <c r="C31" s="260">
        <v>0</v>
      </c>
      <c r="D31" s="293">
        <v>0</v>
      </c>
      <c r="E31" s="260">
        <v>0</v>
      </c>
      <c r="F31" s="293">
        <v>0</v>
      </c>
      <c r="G31" s="260">
        <v>0</v>
      </c>
      <c r="H31" s="293">
        <v>0</v>
      </c>
      <c r="I31" s="260">
        <v>0</v>
      </c>
      <c r="J31" s="293">
        <v>0</v>
      </c>
      <c r="K31" s="260">
        <v>0</v>
      </c>
      <c r="L31" s="293">
        <v>0</v>
      </c>
      <c r="M31" s="260">
        <v>0</v>
      </c>
      <c r="N31" s="293">
        <v>0</v>
      </c>
      <c r="O31" s="260">
        <v>1</v>
      </c>
      <c r="P31" s="293">
        <v>0</v>
      </c>
      <c r="Q31" s="260">
        <v>0</v>
      </c>
      <c r="R31" s="293">
        <v>0</v>
      </c>
      <c r="S31" s="260">
        <v>0</v>
      </c>
      <c r="T31" s="293">
        <v>0</v>
      </c>
      <c r="U31" s="260">
        <v>0</v>
      </c>
      <c r="V31" s="293">
        <v>0</v>
      </c>
      <c r="W31" s="19">
        <f>C31+E31+G31+I31+K31+M31+O31+Q31+S31+U31</f>
        <v>1</v>
      </c>
      <c r="X31" s="20">
        <f>D31+F31+H31+J31+L31+N31+P31+R31+T31+V31</f>
        <v>0</v>
      </c>
      <c r="Y31" s="20">
        <f>SUM(W31:X31)</f>
        <v>1</v>
      </c>
    </row>
    <row r="32" spans="1:29" ht="13.2">
      <c r="A32" s="57"/>
      <c r="B32" s="125" t="s">
        <v>475</v>
      </c>
      <c r="C32" s="260">
        <v>0</v>
      </c>
      <c r="D32" s="293">
        <v>0</v>
      </c>
      <c r="E32" s="261">
        <v>0</v>
      </c>
      <c r="F32" s="293">
        <v>0</v>
      </c>
      <c r="G32" s="261">
        <v>0</v>
      </c>
      <c r="H32" s="293">
        <v>0</v>
      </c>
      <c r="I32" s="261">
        <v>0</v>
      </c>
      <c r="J32" s="293">
        <v>0</v>
      </c>
      <c r="K32" s="260">
        <v>0</v>
      </c>
      <c r="L32" s="293">
        <v>0</v>
      </c>
      <c r="M32" s="260">
        <v>0</v>
      </c>
      <c r="N32" s="293">
        <v>0</v>
      </c>
      <c r="O32" s="261">
        <v>7</v>
      </c>
      <c r="P32" s="293">
        <v>3</v>
      </c>
      <c r="Q32" s="261">
        <v>14</v>
      </c>
      <c r="R32" s="293">
        <v>5</v>
      </c>
      <c r="S32" s="261">
        <v>8</v>
      </c>
      <c r="T32" s="293">
        <v>4</v>
      </c>
      <c r="U32" s="261">
        <v>2</v>
      </c>
      <c r="V32" s="261">
        <v>1</v>
      </c>
      <c r="W32" s="19">
        <f>C32+E32+G32+I32+K32+M32+O32+Q32+S32+U32</f>
        <v>31</v>
      </c>
      <c r="X32" s="20">
        <f>D32+F32+H32+J32+L32+N32+P32+R32+T32+V32</f>
        <v>13</v>
      </c>
      <c r="Y32" s="20">
        <f>SUM(W32:X32)</f>
        <v>44</v>
      </c>
    </row>
    <row r="33" spans="1:26" ht="13.2">
      <c r="A33" s="57"/>
      <c r="B33" s="126"/>
      <c r="C33" s="260"/>
      <c r="D33" s="293"/>
      <c r="E33" s="261"/>
      <c r="F33" s="293"/>
      <c r="G33" s="261"/>
      <c r="H33" s="293"/>
      <c r="I33" s="261"/>
      <c r="J33" s="293"/>
      <c r="K33" s="261"/>
      <c r="L33" s="293"/>
      <c r="M33" s="261"/>
      <c r="N33" s="293"/>
      <c r="O33" s="261"/>
      <c r="P33" s="293"/>
      <c r="Q33" s="261"/>
      <c r="R33" s="293"/>
      <c r="S33" s="261"/>
      <c r="T33" s="293"/>
      <c r="U33" s="261"/>
      <c r="V33" s="261"/>
      <c r="W33" s="19"/>
      <c r="X33" s="20"/>
      <c r="Y33" s="20"/>
    </row>
    <row r="34" spans="1:26" ht="13.2">
      <c r="A34" s="57"/>
      <c r="B34" s="126" t="s">
        <v>413</v>
      </c>
      <c r="C34" s="260"/>
      <c r="D34" s="293"/>
      <c r="E34" s="261"/>
      <c r="F34" s="293"/>
      <c r="G34" s="261"/>
      <c r="H34" s="293"/>
      <c r="I34" s="261"/>
      <c r="J34" s="293"/>
      <c r="K34" s="261"/>
      <c r="L34" s="293"/>
      <c r="M34" s="261"/>
      <c r="N34" s="293"/>
      <c r="O34" s="261"/>
      <c r="P34" s="293"/>
      <c r="Q34" s="261"/>
      <c r="R34" s="293"/>
      <c r="S34" s="261"/>
      <c r="T34" s="293"/>
      <c r="U34" s="261"/>
      <c r="V34" s="261"/>
      <c r="W34" s="19"/>
      <c r="X34" s="20"/>
      <c r="Y34" s="20"/>
    </row>
    <row r="35" spans="1:26" ht="10.8">
      <c r="A35" s="40"/>
      <c r="B35" s="125" t="s">
        <v>438</v>
      </c>
      <c r="C35" s="260">
        <v>0</v>
      </c>
      <c r="D35" s="293">
        <v>0</v>
      </c>
      <c r="E35" s="260">
        <v>0</v>
      </c>
      <c r="F35" s="293">
        <v>0</v>
      </c>
      <c r="G35" s="260">
        <v>0</v>
      </c>
      <c r="H35" s="293">
        <v>0</v>
      </c>
      <c r="I35" s="260">
        <v>0</v>
      </c>
      <c r="J35" s="293">
        <v>0</v>
      </c>
      <c r="K35" s="260">
        <v>0</v>
      </c>
      <c r="L35" s="293">
        <v>0</v>
      </c>
      <c r="M35" s="260">
        <v>0</v>
      </c>
      <c r="N35" s="293">
        <v>0</v>
      </c>
      <c r="O35" s="260">
        <v>0</v>
      </c>
      <c r="P35" s="293">
        <v>0</v>
      </c>
      <c r="Q35" s="260">
        <v>0</v>
      </c>
      <c r="R35" s="293">
        <v>0</v>
      </c>
      <c r="S35" s="260">
        <v>0</v>
      </c>
      <c r="T35" s="293">
        <v>0</v>
      </c>
      <c r="U35" s="260">
        <v>0</v>
      </c>
      <c r="V35" s="293">
        <v>0</v>
      </c>
      <c r="W35" s="19">
        <f>C35+E35+G35+I35+K35+M35+O35+Q35+S35+U35</f>
        <v>0</v>
      </c>
      <c r="X35" s="20">
        <f>D35+F35+H35+J35+L35+N35+P35+R35+T35+V35</f>
        <v>0</v>
      </c>
      <c r="Y35" s="20">
        <f>SUM(W35:X35)</f>
        <v>0</v>
      </c>
    </row>
    <row r="36" spans="1:26" ht="10.8">
      <c r="A36" s="40"/>
      <c r="B36" s="125" t="s">
        <v>439</v>
      </c>
      <c r="C36" s="260">
        <v>0</v>
      </c>
      <c r="D36" s="293">
        <v>0</v>
      </c>
      <c r="E36" s="260">
        <v>0</v>
      </c>
      <c r="F36" s="293">
        <v>0</v>
      </c>
      <c r="G36" s="260">
        <v>0</v>
      </c>
      <c r="H36" s="293">
        <v>0</v>
      </c>
      <c r="I36" s="260">
        <v>0</v>
      </c>
      <c r="J36" s="293">
        <v>0</v>
      </c>
      <c r="K36" s="260">
        <v>0</v>
      </c>
      <c r="L36" s="293">
        <v>0</v>
      </c>
      <c r="M36" s="260">
        <v>0</v>
      </c>
      <c r="N36" s="293">
        <v>0</v>
      </c>
      <c r="O36" s="260">
        <v>0</v>
      </c>
      <c r="P36" s="293">
        <v>0</v>
      </c>
      <c r="Q36" s="260">
        <v>0</v>
      </c>
      <c r="R36" s="293">
        <v>0</v>
      </c>
      <c r="S36" s="260">
        <v>0</v>
      </c>
      <c r="T36" s="293">
        <v>0</v>
      </c>
      <c r="U36" s="260">
        <v>0</v>
      </c>
      <c r="V36" s="293">
        <v>0</v>
      </c>
      <c r="W36" s="19">
        <f>C36+E36+G36+I36+K36+M36+O36+Q36+S36+U36</f>
        <v>0</v>
      </c>
      <c r="X36" s="20">
        <f>D36+F36+H36+J36+L36+N36+P36+R36+T36+V36</f>
        <v>0</v>
      </c>
      <c r="Y36" s="20">
        <f>SUM(W36:X36)</f>
        <v>0</v>
      </c>
    </row>
    <row r="37" spans="1:26" ht="13.2">
      <c r="A37" s="57"/>
      <c r="B37" s="126"/>
      <c r="C37" s="260"/>
      <c r="D37" s="293"/>
      <c r="E37" s="261"/>
      <c r="F37" s="293"/>
      <c r="G37" s="261"/>
      <c r="H37" s="293"/>
      <c r="I37" s="261"/>
      <c r="J37" s="293"/>
      <c r="K37" s="261"/>
      <c r="L37" s="293"/>
      <c r="M37" s="261"/>
      <c r="N37" s="293"/>
      <c r="O37" s="261"/>
      <c r="P37" s="293"/>
      <c r="Q37" s="261"/>
      <c r="R37" s="293"/>
      <c r="S37" s="261"/>
      <c r="T37" s="293"/>
      <c r="U37" s="261"/>
      <c r="V37" s="261"/>
      <c r="W37" s="19"/>
      <c r="X37" s="20"/>
      <c r="Y37" s="20"/>
    </row>
    <row r="38" spans="1:26" s="29" customFormat="1" ht="12">
      <c r="A38" s="25" t="s">
        <v>444</v>
      </c>
      <c r="C38" s="284"/>
      <c r="D38" s="285"/>
      <c r="E38" s="284"/>
      <c r="F38" s="285"/>
      <c r="G38" s="284"/>
      <c r="H38" s="285"/>
      <c r="I38" s="284"/>
      <c r="J38" s="285"/>
      <c r="K38" s="284"/>
      <c r="L38" s="285"/>
      <c r="M38" s="284"/>
      <c r="N38" s="285"/>
      <c r="O38" s="284"/>
      <c r="P38" s="285"/>
      <c r="Q38" s="284"/>
      <c r="R38" s="285"/>
      <c r="S38" s="284"/>
      <c r="T38" s="285"/>
      <c r="U38" s="284"/>
      <c r="V38" s="286"/>
      <c r="W38" s="58"/>
      <c r="X38" s="58"/>
      <c r="Y38" s="58"/>
    </row>
    <row r="39" spans="1:26" s="132" customFormat="1" ht="12.6" customHeight="1">
      <c r="B39" s="131" t="s">
        <v>24</v>
      </c>
      <c r="C39" s="284">
        <v>0</v>
      </c>
      <c r="D39" s="285">
        <v>0</v>
      </c>
      <c r="E39" s="284">
        <v>0</v>
      </c>
      <c r="F39" s="285">
        <v>0</v>
      </c>
      <c r="G39" s="284">
        <v>0</v>
      </c>
      <c r="H39" s="285">
        <v>0</v>
      </c>
      <c r="I39" s="284">
        <v>0</v>
      </c>
      <c r="J39" s="285">
        <v>0</v>
      </c>
      <c r="K39" s="284">
        <v>0</v>
      </c>
      <c r="L39" s="285">
        <v>0</v>
      </c>
      <c r="M39" s="284">
        <v>0</v>
      </c>
      <c r="N39" s="285">
        <v>0</v>
      </c>
      <c r="O39" s="284">
        <v>0</v>
      </c>
      <c r="P39" s="285">
        <v>0</v>
      </c>
      <c r="Q39" s="284">
        <v>0</v>
      </c>
      <c r="R39" s="285">
        <v>0</v>
      </c>
      <c r="S39" s="284">
        <v>0</v>
      </c>
      <c r="T39" s="285">
        <v>0</v>
      </c>
      <c r="U39" s="284">
        <v>0</v>
      </c>
      <c r="V39" s="286">
        <v>0</v>
      </c>
      <c r="W39" s="58">
        <f t="shared" ref="W39:X40" si="2">C39+E39+G39+I39+K39+M39+O39+Q39+S39+U39</f>
        <v>0</v>
      </c>
      <c r="X39" s="58">
        <f t="shared" si="2"/>
        <v>0</v>
      </c>
      <c r="Y39" s="58">
        <f>W39+X39</f>
        <v>0</v>
      </c>
      <c r="Z39" s="131"/>
    </row>
    <row r="40" spans="1:26" s="132" customFormat="1" ht="12.6" customHeight="1">
      <c r="B40" s="131" t="s">
        <v>25</v>
      </c>
      <c r="C40" s="284">
        <v>0</v>
      </c>
      <c r="D40" s="285">
        <v>0</v>
      </c>
      <c r="E40" s="284">
        <v>0</v>
      </c>
      <c r="F40" s="285">
        <v>0</v>
      </c>
      <c r="G40" s="284">
        <v>0</v>
      </c>
      <c r="H40" s="285">
        <v>0</v>
      </c>
      <c r="I40" s="284">
        <v>0</v>
      </c>
      <c r="J40" s="285">
        <v>0</v>
      </c>
      <c r="K40" s="284">
        <v>0</v>
      </c>
      <c r="L40" s="285">
        <v>0</v>
      </c>
      <c r="M40" s="284">
        <v>0</v>
      </c>
      <c r="N40" s="285">
        <v>0</v>
      </c>
      <c r="O40" s="284">
        <v>0</v>
      </c>
      <c r="P40" s="285">
        <v>0</v>
      </c>
      <c r="Q40" s="284">
        <v>0</v>
      </c>
      <c r="R40" s="285">
        <v>0</v>
      </c>
      <c r="S40" s="284">
        <v>0</v>
      </c>
      <c r="T40" s="285">
        <v>0</v>
      </c>
      <c r="U40" s="284">
        <v>0</v>
      </c>
      <c r="V40" s="286">
        <v>0</v>
      </c>
      <c r="W40" s="58">
        <f>C40+E40+G40+I40+K40+M40+O40+Q40+S40+U40</f>
        <v>0</v>
      </c>
      <c r="X40" s="58">
        <f t="shared" si="2"/>
        <v>0</v>
      </c>
      <c r="Y40" s="58">
        <f>W40+X40</f>
        <v>0</v>
      </c>
      <c r="Z40" s="131"/>
    </row>
    <row r="41" spans="1:26" ht="10.8">
      <c r="A41" s="40"/>
      <c r="B41" s="40"/>
      <c r="C41" s="261"/>
      <c r="D41" s="261"/>
      <c r="E41" s="261"/>
      <c r="F41" s="261"/>
      <c r="G41" s="261"/>
      <c r="H41" s="261"/>
      <c r="I41" s="261"/>
      <c r="J41" s="261"/>
      <c r="K41" s="261"/>
      <c r="L41" s="261"/>
      <c r="M41" s="261"/>
      <c r="N41" s="261"/>
      <c r="O41" s="261"/>
      <c r="P41" s="261"/>
      <c r="Q41" s="261"/>
      <c r="R41" s="261"/>
      <c r="S41" s="261"/>
      <c r="T41" s="261"/>
      <c r="U41" s="261"/>
      <c r="V41" s="261"/>
      <c r="W41" s="20"/>
      <c r="X41" s="20"/>
      <c r="Y41" s="20"/>
    </row>
    <row r="42" spans="1:26" ht="22.2" customHeight="1">
      <c r="A42" s="336" t="s">
        <v>476</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row>
    <row r="43" spans="1:26" ht="33.6" customHeight="1">
      <c r="A43" s="336" t="s">
        <v>477</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row>
    <row r="44" spans="1:26">
      <c r="A44" s="123" t="s">
        <v>478</v>
      </c>
    </row>
  </sheetData>
  <mergeCells count="7">
    <mergeCell ref="A2:Y2"/>
    <mergeCell ref="A4:X4"/>
    <mergeCell ref="A43:Y43"/>
    <mergeCell ref="A42:Y42"/>
    <mergeCell ref="C8:Y8"/>
    <mergeCell ref="A6:Y6"/>
    <mergeCell ref="A3:Y3"/>
  </mergeCells>
  <printOptions horizontalCentered="1"/>
  <pageMargins left="0.39370078740157483" right="0.39370078740157483" top="0.39370078740157483" bottom="0.59055118110236227" header="0.11811023622047245" footer="0.31496062992125984"/>
  <pageSetup paperSize="9" scale="82"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Q24"/>
  <sheetViews>
    <sheetView zoomScaleNormal="100" workbookViewId="0"/>
  </sheetViews>
  <sheetFormatPr defaultColWidth="10.7109375" defaultRowHeight="10.8"/>
  <cols>
    <col min="1" max="1" width="39.42578125" style="1" bestFit="1" customWidth="1"/>
    <col min="2" max="3" width="8.42578125" style="1" customWidth="1"/>
    <col min="4" max="16" width="8.42578125" style="2" customWidth="1"/>
    <col min="17" max="16384" width="10.7109375" style="2"/>
  </cols>
  <sheetData>
    <row r="1" spans="1:16">
      <c r="A1" s="32"/>
      <c r="C1" s="1" t="s">
        <v>40</v>
      </c>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c r="A4" s="32"/>
    </row>
    <row r="5" spans="1:16">
      <c r="A5" s="3" t="s">
        <v>3</v>
      </c>
      <c r="B5" s="4"/>
      <c r="C5" s="4"/>
      <c r="D5" s="5"/>
      <c r="E5" s="5"/>
      <c r="F5" s="5"/>
      <c r="G5" s="5"/>
      <c r="H5" s="5"/>
      <c r="I5" s="5"/>
      <c r="J5" s="5"/>
      <c r="K5" s="5"/>
      <c r="L5" s="5"/>
      <c r="M5" s="5"/>
      <c r="N5" s="5"/>
      <c r="O5" s="5"/>
      <c r="P5" s="5"/>
    </row>
    <row r="6" spans="1:16">
      <c r="A6" s="3" t="s">
        <v>42</v>
      </c>
      <c r="B6" s="4"/>
      <c r="C6" s="4"/>
      <c r="D6" s="5"/>
      <c r="E6" s="5"/>
      <c r="F6" s="5"/>
      <c r="G6" s="5"/>
      <c r="H6" s="5"/>
      <c r="I6" s="5"/>
      <c r="J6" s="5"/>
      <c r="K6" s="5"/>
      <c r="L6" s="5"/>
      <c r="M6" s="5"/>
      <c r="N6" s="5"/>
      <c r="O6" s="5"/>
      <c r="P6" s="5"/>
    </row>
    <row r="7" spans="1:16" ht="10.5" customHeight="1" thickBot="1">
      <c r="A7" s="26"/>
      <c r="B7" s="4"/>
      <c r="C7" s="4"/>
      <c r="D7" s="5"/>
    </row>
    <row r="8" spans="1:16" ht="12.75" customHeight="1">
      <c r="A8" s="6"/>
      <c r="B8" s="327" t="s">
        <v>43</v>
      </c>
      <c r="C8" s="328"/>
      <c r="D8" s="329"/>
      <c r="E8" s="8"/>
      <c r="F8" s="7" t="s">
        <v>29</v>
      </c>
      <c r="G8" s="9"/>
      <c r="H8" s="8"/>
      <c r="I8" s="7" t="s">
        <v>30</v>
      </c>
      <c r="J8" s="9"/>
      <c r="K8" s="8"/>
      <c r="L8" s="7" t="s">
        <v>31</v>
      </c>
      <c r="M8" s="9"/>
      <c r="N8" s="8"/>
      <c r="O8" s="7" t="s">
        <v>44</v>
      </c>
      <c r="P8" s="10"/>
    </row>
    <row r="9" spans="1:16" ht="12.75" customHeight="1">
      <c r="B9" s="330" t="s">
        <v>45</v>
      </c>
      <c r="C9" s="331"/>
      <c r="D9" s="332"/>
      <c r="E9" s="11"/>
      <c r="F9" s="4"/>
      <c r="G9" s="5"/>
      <c r="H9" s="11"/>
      <c r="I9" s="4"/>
      <c r="J9" s="5"/>
      <c r="K9" s="11"/>
      <c r="L9" s="4"/>
      <c r="M9" s="5"/>
      <c r="N9" s="11"/>
      <c r="O9" s="4"/>
      <c r="P9" s="5"/>
    </row>
    <row r="10" spans="1:16" s="16" customFormat="1">
      <c r="A10" s="12" t="s">
        <v>46</v>
      </c>
      <c r="B10" s="13" t="s">
        <v>47</v>
      </c>
      <c r="C10" s="14" t="s">
        <v>48</v>
      </c>
      <c r="D10" s="15" t="s">
        <v>44</v>
      </c>
      <c r="E10" s="13" t="s">
        <v>47</v>
      </c>
      <c r="F10" s="14" t="s">
        <v>48</v>
      </c>
      <c r="G10" s="15" t="s">
        <v>44</v>
      </c>
      <c r="H10" s="13" t="s">
        <v>47</v>
      </c>
      <c r="I10" s="14" t="s">
        <v>48</v>
      </c>
      <c r="J10" s="15" t="s">
        <v>44</v>
      </c>
      <c r="K10" s="13" t="s">
        <v>47</v>
      </c>
      <c r="L10" s="14" t="s">
        <v>48</v>
      </c>
      <c r="M10" s="15" t="s">
        <v>44</v>
      </c>
      <c r="N10" s="13" t="s">
        <v>47</v>
      </c>
      <c r="O10" s="14" t="s">
        <v>48</v>
      </c>
      <c r="P10" s="15" t="s">
        <v>44</v>
      </c>
    </row>
    <row r="11" spans="1:16">
      <c r="A11" s="176" t="s">
        <v>49</v>
      </c>
      <c r="B11" s="240">
        <v>728</v>
      </c>
      <c r="C11" s="241">
        <v>643</v>
      </c>
      <c r="D11" s="241">
        <v>1371</v>
      </c>
      <c r="E11" s="240">
        <v>2843</v>
      </c>
      <c r="F11" s="241">
        <v>2683</v>
      </c>
      <c r="G11" s="241">
        <v>5526</v>
      </c>
      <c r="H11" s="240">
        <v>39</v>
      </c>
      <c r="I11" s="241">
        <v>24</v>
      </c>
      <c r="J11" s="241">
        <v>63</v>
      </c>
      <c r="K11" s="240">
        <v>83</v>
      </c>
      <c r="L11" s="241">
        <v>86</v>
      </c>
      <c r="M11" s="241">
        <v>169</v>
      </c>
      <c r="N11" s="17">
        <f t="shared" ref="N11:N23" si="0">SUM(K11,H11,E11,B11)</f>
        <v>3693</v>
      </c>
      <c r="O11" s="18">
        <f>SUM(L11,I11,F11,C11)</f>
        <v>3436</v>
      </c>
      <c r="P11" s="18">
        <f>SUM(N11:O11)</f>
        <v>7129</v>
      </c>
    </row>
    <row r="12" spans="1:16">
      <c r="A12" s="114" t="s">
        <v>50</v>
      </c>
      <c r="B12" s="242">
        <v>138</v>
      </c>
      <c r="C12" s="243">
        <v>167</v>
      </c>
      <c r="D12" s="243">
        <v>305</v>
      </c>
      <c r="E12" s="242">
        <v>94</v>
      </c>
      <c r="F12" s="243">
        <v>66</v>
      </c>
      <c r="G12" s="243">
        <v>160</v>
      </c>
      <c r="H12" s="242">
        <v>0</v>
      </c>
      <c r="I12" s="243">
        <v>0</v>
      </c>
      <c r="J12" s="243">
        <v>0</v>
      </c>
      <c r="K12" s="242">
        <v>0</v>
      </c>
      <c r="L12" s="243">
        <v>0</v>
      </c>
      <c r="M12" s="243">
        <v>0</v>
      </c>
      <c r="N12" s="19">
        <f t="shared" si="0"/>
        <v>232</v>
      </c>
      <c r="O12" s="20">
        <f t="shared" ref="O12:O23" si="1">SUM(L12,I12,F12,C12)</f>
        <v>233</v>
      </c>
      <c r="P12" s="20">
        <f t="shared" ref="P12:P23" si="2">SUM(N12:O12)</f>
        <v>465</v>
      </c>
    </row>
    <row r="13" spans="1:16">
      <c r="A13" s="114" t="s">
        <v>51</v>
      </c>
      <c r="B13" s="242">
        <v>660</v>
      </c>
      <c r="C13" s="243">
        <v>930</v>
      </c>
      <c r="D13" s="243">
        <v>1590</v>
      </c>
      <c r="E13" s="242">
        <v>3768</v>
      </c>
      <c r="F13" s="243">
        <v>4874</v>
      </c>
      <c r="G13" s="243">
        <v>8642</v>
      </c>
      <c r="H13" s="242">
        <v>3</v>
      </c>
      <c r="I13" s="243">
        <v>6</v>
      </c>
      <c r="J13" s="243">
        <v>9</v>
      </c>
      <c r="K13" s="242">
        <v>75</v>
      </c>
      <c r="L13" s="243">
        <v>96</v>
      </c>
      <c r="M13" s="243">
        <v>171</v>
      </c>
      <c r="N13" s="19">
        <f t="shared" si="0"/>
        <v>4506</v>
      </c>
      <c r="O13" s="20">
        <f t="shared" si="1"/>
        <v>5906</v>
      </c>
      <c r="P13" s="20">
        <f t="shared" si="2"/>
        <v>10412</v>
      </c>
    </row>
    <row r="14" spans="1:16">
      <c r="A14" s="114" t="s">
        <v>52</v>
      </c>
      <c r="B14" s="242">
        <v>105</v>
      </c>
      <c r="C14" s="243">
        <v>291</v>
      </c>
      <c r="D14" s="243">
        <v>396</v>
      </c>
      <c r="E14" s="242">
        <v>100</v>
      </c>
      <c r="F14" s="243">
        <v>632</v>
      </c>
      <c r="G14" s="243">
        <v>732</v>
      </c>
      <c r="H14" s="242">
        <v>45</v>
      </c>
      <c r="I14" s="243">
        <v>141</v>
      </c>
      <c r="J14" s="243">
        <v>186</v>
      </c>
      <c r="K14" s="242">
        <v>28</v>
      </c>
      <c r="L14" s="243">
        <v>114</v>
      </c>
      <c r="M14" s="243">
        <v>142</v>
      </c>
      <c r="N14" s="19">
        <f t="shared" si="0"/>
        <v>278</v>
      </c>
      <c r="O14" s="20">
        <f t="shared" si="1"/>
        <v>1178</v>
      </c>
      <c r="P14" s="20">
        <f t="shared" si="2"/>
        <v>1456</v>
      </c>
    </row>
    <row r="15" spans="1:16">
      <c r="A15" s="114" t="s">
        <v>53</v>
      </c>
      <c r="B15" s="242">
        <v>202</v>
      </c>
      <c r="C15" s="243">
        <v>1110</v>
      </c>
      <c r="D15" s="243">
        <v>1312</v>
      </c>
      <c r="E15" s="242">
        <v>868</v>
      </c>
      <c r="F15" s="243">
        <v>5362</v>
      </c>
      <c r="G15" s="243">
        <v>6230</v>
      </c>
      <c r="H15" s="242">
        <v>9</v>
      </c>
      <c r="I15" s="243">
        <v>73</v>
      </c>
      <c r="J15" s="243">
        <v>82</v>
      </c>
      <c r="K15" s="242">
        <v>33</v>
      </c>
      <c r="L15" s="243">
        <v>95</v>
      </c>
      <c r="M15" s="243">
        <v>128</v>
      </c>
      <c r="N15" s="19">
        <f t="shared" si="0"/>
        <v>1112</v>
      </c>
      <c r="O15" s="20">
        <f t="shared" si="1"/>
        <v>6640</v>
      </c>
      <c r="P15" s="20">
        <f t="shared" si="2"/>
        <v>7752</v>
      </c>
    </row>
    <row r="16" spans="1:16">
      <c r="A16" s="114" t="s">
        <v>54</v>
      </c>
      <c r="B16" s="242">
        <v>1351</v>
      </c>
      <c r="C16" s="243">
        <v>1830</v>
      </c>
      <c r="D16" s="243">
        <v>3181</v>
      </c>
      <c r="E16" s="242">
        <v>5074</v>
      </c>
      <c r="F16" s="243">
        <v>7122</v>
      </c>
      <c r="G16" s="243">
        <v>12196</v>
      </c>
      <c r="H16" s="242">
        <v>28</v>
      </c>
      <c r="I16" s="243">
        <v>37</v>
      </c>
      <c r="J16" s="243">
        <v>65</v>
      </c>
      <c r="K16" s="242">
        <v>172</v>
      </c>
      <c r="L16" s="243">
        <v>280</v>
      </c>
      <c r="M16" s="243">
        <v>452</v>
      </c>
      <c r="N16" s="19">
        <f t="shared" si="0"/>
        <v>6625</v>
      </c>
      <c r="O16" s="20">
        <f t="shared" si="1"/>
        <v>9269</v>
      </c>
      <c r="P16" s="20">
        <f t="shared" si="2"/>
        <v>15894</v>
      </c>
    </row>
    <row r="17" spans="1:17" s="21" customFormat="1">
      <c r="A17" s="114" t="s">
        <v>55</v>
      </c>
      <c r="B17" s="242">
        <v>0</v>
      </c>
      <c r="C17" s="243">
        <v>0</v>
      </c>
      <c r="D17" s="243">
        <v>0</v>
      </c>
      <c r="E17" s="242">
        <v>145</v>
      </c>
      <c r="F17" s="243">
        <v>188</v>
      </c>
      <c r="G17" s="243">
        <v>333</v>
      </c>
      <c r="H17" s="242">
        <v>0</v>
      </c>
      <c r="I17" s="243">
        <v>0</v>
      </c>
      <c r="J17" s="243">
        <v>0</v>
      </c>
      <c r="K17" s="242">
        <v>0</v>
      </c>
      <c r="L17" s="243">
        <v>0</v>
      </c>
      <c r="M17" s="243">
        <v>0</v>
      </c>
      <c r="N17" s="19">
        <f t="shared" si="0"/>
        <v>145</v>
      </c>
      <c r="O17" s="20">
        <f t="shared" si="1"/>
        <v>188</v>
      </c>
      <c r="P17" s="20">
        <f>SUM(N17:O17)</f>
        <v>333</v>
      </c>
    </row>
    <row r="18" spans="1:17">
      <c r="A18" s="114" t="s">
        <v>56</v>
      </c>
      <c r="B18" s="242">
        <v>708</v>
      </c>
      <c r="C18" s="243">
        <v>277</v>
      </c>
      <c r="D18" s="243">
        <v>985</v>
      </c>
      <c r="E18" s="242">
        <v>881</v>
      </c>
      <c r="F18" s="243">
        <v>401</v>
      </c>
      <c r="G18" s="243">
        <v>1282</v>
      </c>
      <c r="H18" s="242">
        <v>33</v>
      </c>
      <c r="I18" s="243">
        <v>20</v>
      </c>
      <c r="J18" s="243">
        <v>53</v>
      </c>
      <c r="K18" s="242">
        <v>68</v>
      </c>
      <c r="L18" s="243">
        <v>9</v>
      </c>
      <c r="M18" s="243">
        <v>77</v>
      </c>
      <c r="N18" s="19">
        <f t="shared" si="0"/>
        <v>1690</v>
      </c>
      <c r="O18" s="20">
        <f t="shared" si="1"/>
        <v>707</v>
      </c>
      <c r="P18" s="20">
        <f>SUM(N18:O18)</f>
        <v>2397</v>
      </c>
    </row>
    <row r="19" spans="1:17">
      <c r="A19" s="114" t="s">
        <v>57</v>
      </c>
      <c r="B19" s="242">
        <v>541</v>
      </c>
      <c r="C19" s="243">
        <v>123</v>
      </c>
      <c r="D19" s="243">
        <v>664</v>
      </c>
      <c r="E19" s="242">
        <v>3028</v>
      </c>
      <c r="F19" s="243">
        <v>379</v>
      </c>
      <c r="G19" s="243">
        <v>3407</v>
      </c>
      <c r="H19" s="242">
        <v>327</v>
      </c>
      <c r="I19" s="243">
        <v>63</v>
      </c>
      <c r="J19" s="243">
        <v>390</v>
      </c>
      <c r="K19" s="242">
        <v>239</v>
      </c>
      <c r="L19" s="243">
        <v>22</v>
      </c>
      <c r="M19" s="243">
        <v>261</v>
      </c>
      <c r="N19" s="19">
        <f t="shared" si="0"/>
        <v>4135</v>
      </c>
      <c r="O19" s="20">
        <f t="shared" si="1"/>
        <v>587</v>
      </c>
      <c r="P19" s="20">
        <f t="shared" si="2"/>
        <v>4722</v>
      </c>
    </row>
    <row r="20" spans="1:17">
      <c r="A20" s="114" t="s">
        <v>58</v>
      </c>
      <c r="B20" s="242">
        <v>1265</v>
      </c>
      <c r="C20" s="243">
        <v>603</v>
      </c>
      <c r="D20" s="243">
        <v>1868</v>
      </c>
      <c r="E20" s="242">
        <v>5810</v>
      </c>
      <c r="F20" s="243">
        <v>2320</v>
      </c>
      <c r="G20" s="243">
        <v>8130</v>
      </c>
      <c r="H20" s="242">
        <v>219</v>
      </c>
      <c r="I20" s="243">
        <v>69</v>
      </c>
      <c r="J20" s="243">
        <v>288</v>
      </c>
      <c r="K20" s="242">
        <v>390</v>
      </c>
      <c r="L20" s="243">
        <v>128</v>
      </c>
      <c r="M20" s="243">
        <v>518</v>
      </c>
      <c r="N20" s="19">
        <f t="shared" si="0"/>
        <v>7684</v>
      </c>
      <c r="O20" s="20">
        <f t="shared" si="1"/>
        <v>3120</v>
      </c>
      <c r="P20" s="20">
        <f t="shared" si="2"/>
        <v>10804</v>
      </c>
    </row>
    <row r="21" spans="1:17">
      <c r="A21" s="114" t="s">
        <v>59</v>
      </c>
      <c r="B21" s="242">
        <v>19</v>
      </c>
      <c r="C21" s="243">
        <v>39</v>
      </c>
      <c r="D21" s="243">
        <v>58</v>
      </c>
      <c r="E21" s="242">
        <v>0</v>
      </c>
      <c r="F21" s="243">
        <v>5</v>
      </c>
      <c r="G21" s="243">
        <v>5</v>
      </c>
      <c r="H21" s="242">
        <v>0</v>
      </c>
      <c r="I21" s="243">
        <v>0</v>
      </c>
      <c r="J21" s="243">
        <v>0</v>
      </c>
      <c r="K21" s="242">
        <v>5</v>
      </c>
      <c r="L21" s="243">
        <v>13</v>
      </c>
      <c r="M21" s="243">
        <v>18</v>
      </c>
      <c r="N21" s="19">
        <f t="shared" si="0"/>
        <v>24</v>
      </c>
      <c r="O21" s="20">
        <f t="shared" si="1"/>
        <v>57</v>
      </c>
      <c r="P21" s="20">
        <f t="shared" si="2"/>
        <v>81</v>
      </c>
      <c r="Q21" s="164"/>
    </row>
    <row r="22" spans="1:17">
      <c r="A22" s="114" t="s">
        <v>60</v>
      </c>
      <c r="B22" s="242">
        <v>26</v>
      </c>
      <c r="C22" s="243">
        <v>14</v>
      </c>
      <c r="D22" s="243">
        <v>40</v>
      </c>
      <c r="E22" s="242">
        <v>133</v>
      </c>
      <c r="F22" s="243">
        <v>107</v>
      </c>
      <c r="G22" s="243">
        <v>240</v>
      </c>
      <c r="H22" s="242">
        <v>28</v>
      </c>
      <c r="I22" s="243">
        <v>15</v>
      </c>
      <c r="J22" s="243">
        <v>43</v>
      </c>
      <c r="K22" s="242">
        <v>4</v>
      </c>
      <c r="L22" s="243">
        <v>10</v>
      </c>
      <c r="M22" s="243">
        <v>14</v>
      </c>
      <c r="N22" s="19">
        <f t="shared" si="0"/>
        <v>191</v>
      </c>
      <c r="O22" s="20">
        <f t="shared" si="1"/>
        <v>146</v>
      </c>
      <c r="P22" s="20">
        <f t="shared" si="2"/>
        <v>337</v>
      </c>
    </row>
    <row r="23" spans="1:17">
      <c r="A23" s="114" t="s">
        <v>61</v>
      </c>
      <c r="B23" s="242">
        <v>0</v>
      </c>
      <c r="C23" s="243">
        <v>0</v>
      </c>
      <c r="D23" s="243">
        <v>0</v>
      </c>
      <c r="E23" s="242">
        <v>31</v>
      </c>
      <c r="F23" s="243">
        <v>69</v>
      </c>
      <c r="G23" s="243">
        <v>100</v>
      </c>
      <c r="H23" s="242">
        <v>0</v>
      </c>
      <c r="I23" s="243">
        <v>0</v>
      </c>
      <c r="J23" s="243">
        <v>0</v>
      </c>
      <c r="K23" s="242">
        <v>0</v>
      </c>
      <c r="L23" s="243">
        <v>0</v>
      </c>
      <c r="M23" s="243">
        <v>0</v>
      </c>
      <c r="N23" s="19">
        <f t="shared" si="0"/>
        <v>31</v>
      </c>
      <c r="O23" s="20">
        <f t="shared" si="1"/>
        <v>69</v>
      </c>
      <c r="P23" s="20">
        <f t="shared" si="2"/>
        <v>100</v>
      </c>
    </row>
    <row r="24" spans="1:17">
      <c r="A24" s="22" t="s">
        <v>44</v>
      </c>
      <c r="B24" s="23">
        <f t="shared" ref="B24:M24" si="3">SUM(B11:B23)</f>
        <v>5743</v>
      </c>
      <c r="C24" s="24">
        <f t="shared" si="3"/>
        <v>6027</v>
      </c>
      <c r="D24" s="24">
        <f t="shared" si="3"/>
        <v>11770</v>
      </c>
      <c r="E24" s="23">
        <f t="shared" si="3"/>
        <v>22775</v>
      </c>
      <c r="F24" s="24">
        <f t="shared" si="3"/>
        <v>24208</v>
      </c>
      <c r="G24" s="24">
        <f t="shared" si="3"/>
        <v>46983</v>
      </c>
      <c r="H24" s="23">
        <f t="shared" si="3"/>
        <v>731</v>
      </c>
      <c r="I24" s="24">
        <f t="shared" si="3"/>
        <v>448</v>
      </c>
      <c r="J24" s="24">
        <f t="shared" si="3"/>
        <v>1179</v>
      </c>
      <c r="K24" s="23">
        <f t="shared" si="3"/>
        <v>1097</v>
      </c>
      <c r="L24" s="24">
        <f t="shared" si="3"/>
        <v>853</v>
      </c>
      <c r="M24" s="24">
        <f t="shared" si="3"/>
        <v>1950</v>
      </c>
      <c r="N24" s="23">
        <f>SUM(K24,H24,E24,B24)</f>
        <v>30346</v>
      </c>
      <c r="O24" s="24">
        <f>SUM(L24,I24,F24,C24)</f>
        <v>31536</v>
      </c>
      <c r="P24" s="24">
        <f>SUM(N24:O24)</f>
        <v>61882</v>
      </c>
    </row>
  </sheetData>
  <mergeCells count="2">
    <mergeCell ref="B8:D8"/>
    <mergeCell ref="B9:D9"/>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Q37"/>
  <sheetViews>
    <sheetView zoomScaleNormal="100" workbookViewId="0"/>
  </sheetViews>
  <sheetFormatPr defaultColWidth="10.7109375" defaultRowHeight="10.8"/>
  <cols>
    <col min="1" max="1" width="67.7109375" style="1" customWidth="1"/>
    <col min="2" max="3" width="8.140625" style="1" customWidth="1"/>
    <col min="4" max="16" width="8.140625" style="2" customWidth="1"/>
    <col min="17" max="17" width="10.7109375" style="2" customWidth="1"/>
    <col min="18" max="16384" width="10.7109375" style="2"/>
  </cols>
  <sheetData>
    <row r="1" spans="1:17">
      <c r="A1" s="191"/>
    </row>
    <row r="2" spans="1:17">
      <c r="A2" s="3" t="s">
        <v>41</v>
      </c>
      <c r="B2" s="4"/>
      <c r="C2" s="4"/>
      <c r="D2" s="5"/>
      <c r="E2" s="5"/>
      <c r="F2" s="5"/>
      <c r="G2" s="5"/>
      <c r="H2" s="5"/>
      <c r="I2" s="5"/>
      <c r="J2" s="5"/>
      <c r="K2" s="5"/>
      <c r="L2" s="5"/>
      <c r="M2" s="5"/>
      <c r="N2" s="5"/>
      <c r="O2" s="5"/>
      <c r="P2" s="5"/>
    </row>
    <row r="3" spans="1:17" s="139" customFormat="1" ht="12">
      <c r="A3" s="136" t="s">
        <v>479</v>
      </c>
      <c r="B3" s="137"/>
      <c r="C3" s="137"/>
      <c r="D3" s="138"/>
      <c r="E3" s="138"/>
      <c r="F3" s="138"/>
      <c r="G3" s="138"/>
      <c r="H3" s="138"/>
      <c r="I3" s="138"/>
      <c r="J3" s="138"/>
      <c r="K3" s="138"/>
      <c r="L3" s="138"/>
      <c r="M3" s="138"/>
      <c r="N3" s="138"/>
      <c r="O3" s="138"/>
      <c r="P3" s="138"/>
    </row>
    <row r="4" spans="1:17" ht="9" customHeight="1">
      <c r="A4" s="4"/>
      <c r="B4" s="4"/>
      <c r="C4" s="4"/>
      <c r="D4" s="5"/>
      <c r="E4" s="5"/>
      <c r="F4" s="5"/>
      <c r="G4" s="5"/>
      <c r="H4" s="5"/>
      <c r="I4" s="5"/>
      <c r="J4" s="5"/>
      <c r="K4" s="5"/>
      <c r="L4" s="5"/>
      <c r="M4" s="5"/>
      <c r="N4" s="5"/>
      <c r="O4" s="5"/>
      <c r="P4" s="5"/>
    </row>
    <row r="5" spans="1:17">
      <c r="A5" s="3" t="s">
        <v>3</v>
      </c>
      <c r="B5" s="4"/>
      <c r="C5" s="4"/>
      <c r="D5" s="5"/>
      <c r="E5" s="5"/>
      <c r="F5" s="5"/>
      <c r="G5" s="5"/>
      <c r="H5" s="5"/>
      <c r="I5" s="5"/>
      <c r="J5" s="5"/>
      <c r="K5" s="5"/>
      <c r="L5" s="5"/>
      <c r="M5" s="5"/>
      <c r="N5" s="5"/>
      <c r="O5" s="5"/>
      <c r="P5" s="5"/>
    </row>
    <row r="6" spans="1:17">
      <c r="A6" s="3" t="s">
        <v>5</v>
      </c>
      <c r="B6" s="4"/>
      <c r="C6" s="4"/>
      <c r="D6" s="5"/>
      <c r="E6" s="5"/>
      <c r="F6" s="5"/>
      <c r="G6" s="5"/>
      <c r="H6" s="5"/>
      <c r="I6" s="5"/>
      <c r="J6" s="5"/>
      <c r="K6" s="5"/>
      <c r="L6" s="5"/>
      <c r="M6" s="5"/>
      <c r="N6" s="5"/>
      <c r="O6" s="5"/>
      <c r="P6" s="5"/>
    </row>
    <row r="7" spans="1:17" ht="10.5" customHeight="1" thickBot="1">
      <c r="A7" s="26"/>
      <c r="B7" s="4"/>
      <c r="C7" s="4"/>
      <c r="D7" s="5"/>
    </row>
    <row r="8" spans="1:17" ht="12.75" customHeight="1">
      <c r="A8" s="6"/>
      <c r="B8" s="327" t="s">
        <v>43</v>
      </c>
      <c r="C8" s="328"/>
      <c r="D8" s="329"/>
      <c r="E8" s="8"/>
      <c r="F8" s="7" t="s">
        <v>29</v>
      </c>
      <c r="G8" s="9"/>
      <c r="H8" s="8"/>
      <c r="I8" s="7" t="s">
        <v>30</v>
      </c>
      <c r="J8" s="9"/>
      <c r="K8" s="8"/>
      <c r="L8" s="7" t="s">
        <v>31</v>
      </c>
      <c r="M8" s="9"/>
      <c r="N8" s="8"/>
      <c r="O8" s="7" t="s">
        <v>44</v>
      </c>
      <c r="P8" s="10"/>
    </row>
    <row r="9" spans="1:17" ht="12.75" customHeight="1">
      <c r="B9" s="330" t="s">
        <v>45</v>
      </c>
      <c r="C9" s="331"/>
      <c r="D9" s="332"/>
      <c r="E9" s="11"/>
      <c r="F9" s="4"/>
      <c r="G9" s="5"/>
      <c r="H9" s="11"/>
      <c r="I9" s="4"/>
      <c r="J9" s="5"/>
      <c r="K9" s="11"/>
      <c r="L9" s="4"/>
      <c r="M9" s="5"/>
      <c r="N9" s="11"/>
      <c r="O9" s="4"/>
      <c r="P9" s="5"/>
    </row>
    <row r="10" spans="1:17" s="16" customFormat="1">
      <c r="A10" s="177" t="s">
        <v>62</v>
      </c>
      <c r="B10" s="36" t="s">
        <v>47</v>
      </c>
      <c r="C10" s="37" t="s">
        <v>48</v>
      </c>
      <c r="D10" s="38" t="s">
        <v>44</v>
      </c>
      <c r="E10" s="36" t="s">
        <v>47</v>
      </c>
      <c r="F10" s="37" t="s">
        <v>48</v>
      </c>
      <c r="G10" s="38" t="s">
        <v>44</v>
      </c>
      <c r="H10" s="36" t="s">
        <v>47</v>
      </c>
      <c r="I10" s="37" t="s">
        <v>48</v>
      </c>
      <c r="J10" s="38" t="s">
        <v>44</v>
      </c>
      <c r="K10" s="36" t="s">
        <v>47</v>
      </c>
      <c r="L10" s="37" t="s">
        <v>48</v>
      </c>
      <c r="M10" s="38" t="s">
        <v>44</v>
      </c>
      <c r="N10" s="36" t="s">
        <v>47</v>
      </c>
      <c r="O10" s="37" t="s">
        <v>48</v>
      </c>
      <c r="P10" s="38" t="s">
        <v>44</v>
      </c>
    </row>
    <row r="11" spans="1:17" s="198" customFormat="1">
      <c r="A11" s="197" t="s">
        <v>49</v>
      </c>
      <c r="B11" s="244">
        <v>31</v>
      </c>
      <c r="C11" s="245">
        <v>21</v>
      </c>
      <c r="D11" s="246">
        <v>52</v>
      </c>
      <c r="E11" s="244">
        <v>70</v>
      </c>
      <c r="F11" s="247">
        <v>44</v>
      </c>
      <c r="G11" s="246">
        <v>114</v>
      </c>
      <c r="H11" s="248">
        <v>21</v>
      </c>
      <c r="I11" s="247">
        <v>14</v>
      </c>
      <c r="J11" s="247">
        <v>35</v>
      </c>
      <c r="K11" s="248">
        <v>0</v>
      </c>
      <c r="L11" s="247">
        <v>0</v>
      </c>
      <c r="M11" s="247">
        <v>0</v>
      </c>
      <c r="N11" s="199">
        <f>SUM(K11,H11,E11,B11)</f>
        <v>122</v>
      </c>
      <c r="O11" s="200">
        <f>SUM(L11,I11,F11,C11)</f>
        <v>79</v>
      </c>
      <c r="P11" s="200">
        <f>SUM(N11:O11)</f>
        <v>201</v>
      </c>
    </row>
    <row r="12" spans="1:17" s="202" customFormat="1">
      <c r="A12" s="201" t="s">
        <v>63</v>
      </c>
      <c r="B12" s="248">
        <v>5</v>
      </c>
      <c r="C12" s="247">
        <v>1</v>
      </c>
      <c r="D12" s="247">
        <v>6</v>
      </c>
      <c r="E12" s="248">
        <v>70</v>
      </c>
      <c r="F12" s="247">
        <v>50</v>
      </c>
      <c r="G12" s="247">
        <v>120</v>
      </c>
      <c r="H12" s="248">
        <v>0</v>
      </c>
      <c r="I12" s="247">
        <v>0</v>
      </c>
      <c r="J12" s="247">
        <v>0</v>
      </c>
      <c r="K12" s="248">
        <v>24</v>
      </c>
      <c r="L12" s="247">
        <v>33</v>
      </c>
      <c r="M12" s="247">
        <v>57</v>
      </c>
      <c r="N12" s="199">
        <f>SUM(K12,H12,E12,B12)</f>
        <v>99</v>
      </c>
      <c r="O12" s="200">
        <f>SUM(L12,I12,F12,C12)</f>
        <v>84</v>
      </c>
      <c r="P12" s="200">
        <f>SUM(N12:O12)</f>
        <v>183</v>
      </c>
      <c r="Q12" s="198"/>
    </row>
    <row r="13" spans="1:17" s="202" customFormat="1">
      <c r="A13" s="201" t="s">
        <v>64</v>
      </c>
      <c r="B13" s="248">
        <v>9</v>
      </c>
      <c r="C13" s="247">
        <v>18</v>
      </c>
      <c r="D13" s="247">
        <v>27</v>
      </c>
      <c r="E13" s="248">
        <v>21</v>
      </c>
      <c r="F13" s="247">
        <v>46</v>
      </c>
      <c r="G13" s="247">
        <v>67</v>
      </c>
      <c r="H13" s="248">
        <v>0</v>
      </c>
      <c r="I13" s="247">
        <v>0</v>
      </c>
      <c r="J13" s="247">
        <v>0</v>
      </c>
      <c r="K13" s="248">
        <v>5</v>
      </c>
      <c r="L13" s="247">
        <v>24</v>
      </c>
      <c r="M13" s="247">
        <v>29</v>
      </c>
      <c r="N13" s="199">
        <f t="shared" ref="N13:N36" si="0">SUM(K13,H13,E13,B13)</f>
        <v>35</v>
      </c>
      <c r="O13" s="200">
        <f t="shared" ref="O13:O36" si="1">SUM(L13,I13,F13,C13)</f>
        <v>88</v>
      </c>
      <c r="P13" s="200">
        <f t="shared" ref="P13:P36" si="2">SUM(N13:O13)</f>
        <v>123</v>
      </c>
      <c r="Q13" s="198"/>
    </row>
    <row r="14" spans="1:17" s="202" customFormat="1">
      <c r="A14" s="201" t="s">
        <v>65</v>
      </c>
      <c r="B14" s="248">
        <v>1</v>
      </c>
      <c r="C14" s="247">
        <v>0</v>
      </c>
      <c r="D14" s="247">
        <v>1</v>
      </c>
      <c r="E14" s="248">
        <v>15</v>
      </c>
      <c r="F14" s="247">
        <v>13</v>
      </c>
      <c r="G14" s="247">
        <v>28</v>
      </c>
      <c r="H14" s="248">
        <v>0</v>
      </c>
      <c r="I14" s="247">
        <v>0</v>
      </c>
      <c r="J14" s="247">
        <v>0</v>
      </c>
      <c r="K14" s="248">
        <v>25</v>
      </c>
      <c r="L14" s="247">
        <v>14</v>
      </c>
      <c r="M14" s="247">
        <v>39</v>
      </c>
      <c r="N14" s="199">
        <f t="shared" si="0"/>
        <v>41</v>
      </c>
      <c r="O14" s="200">
        <f t="shared" si="1"/>
        <v>27</v>
      </c>
      <c r="P14" s="200">
        <f t="shared" si="2"/>
        <v>68</v>
      </c>
      <c r="Q14" s="198"/>
    </row>
    <row r="15" spans="1:17" s="202" customFormat="1">
      <c r="A15" s="201" t="s">
        <v>66</v>
      </c>
      <c r="B15" s="248">
        <v>239</v>
      </c>
      <c r="C15" s="247">
        <v>423</v>
      </c>
      <c r="D15" s="247">
        <v>662</v>
      </c>
      <c r="E15" s="248">
        <v>729</v>
      </c>
      <c r="F15" s="247">
        <v>1473</v>
      </c>
      <c r="G15" s="247">
        <v>2202</v>
      </c>
      <c r="H15" s="248">
        <v>5</v>
      </c>
      <c r="I15" s="247">
        <v>11</v>
      </c>
      <c r="J15" s="247">
        <v>16</v>
      </c>
      <c r="K15" s="248">
        <v>13</v>
      </c>
      <c r="L15" s="247">
        <v>28</v>
      </c>
      <c r="M15" s="247">
        <v>41</v>
      </c>
      <c r="N15" s="199">
        <f t="shared" si="0"/>
        <v>986</v>
      </c>
      <c r="O15" s="200">
        <f t="shared" si="1"/>
        <v>1935</v>
      </c>
      <c r="P15" s="200">
        <f t="shared" si="2"/>
        <v>2921</v>
      </c>
      <c r="Q15" s="198"/>
    </row>
    <row r="16" spans="1:17" s="202" customFormat="1">
      <c r="A16" s="201" t="s">
        <v>67</v>
      </c>
      <c r="B16" s="248">
        <v>74</v>
      </c>
      <c r="C16" s="247">
        <v>49</v>
      </c>
      <c r="D16" s="247">
        <v>123</v>
      </c>
      <c r="E16" s="248">
        <v>26</v>
      </c>
      <c r="F16" s="247">
        <v>37</v>
      </c>
      <c r="G16" s="247">
        <v>63</v>
      </c>
      <c r="H16" s="248">
        <v>0</v>
      </c>
      <c r="I16" s="247">
        <v>0</v>
      </c>
      <c r="J16" s="247">
        <v>0</v>
      </c>
      <c r="K16" s="248">
        <v>9</v>
      </c>
      <c r="L16" s="247">
        <v>1</v>
      </c>
      <c r="M16" s="247">
        <v>10</v>
      </c>
      <c r="N16" s="199">
        <f t="shared" si="0"/>
        <v>109</v>
      </c>
      <c r="O16" s="200">
        <f t="shared" si="1"/>
        <v>87</v>
      </c>
      <c r="P16" s="200">
        <f t="shared" si="2"/>
        <v>196</v>
      </c>
      <c r="Q16" s="198"/>
    </row>
    <row r="17" spans="1:17" s="202" customFormat="1">
      <c r="A17" s="201" t="s">
        <v>68</v>
      </c>
      <c r="B17" s="248">
        <v>35</v>
      </c>
      <c r="C17" s="247">
        <v>10</v>
      </c>
      <c r="D17" s="247">
        <v>45</v>
      </c>
      <c r="E17" s="248">
        <v>46</v>
      </c>
      <c r="F17" s="247">
        <v>12</v>
      </c>
      <c r="G17" s="247">
        <v>58</v>
      </c>
      <c r="H17" s="248">
        <v>0</v>
      </c>
      <c r="I17" s="247">
        <v>0</v>
      </c>
      <c r="J17" s="247">
        <v>0</v>
      </c>
      <c r="K17" s="248">
        <v>7</v>
      </c>
      <c r="L17" s="247">
        <v>4</v>
      </c>
      <c r="M17" s="247">
        <v>11</v>
      </c>
      <c r="N17" s="199">
        <f t="shared" si="0"/>
        <v>88</v>
      </c>
      <c r="O17" s="200">
        <f t="shared" si="1"/>
        <v>26</v>
      </c>
      <c r="P17" s="200">
        <f t="shared" si="2"/>
        <v>114</v>
      </c>
      <c r="Q17" s="198"/>
    </row>
    <row r="18" spans="1:17" s="202" customFormat="1">
      <c r="A18" s="201" t="s">
        <v>69</v>
      </c>
      <c r="B18" s="248">
        <v>0</v>
      </c>
      <c r="C18" s="247">
        <v>0</v>
      </c>
      <c r="D18" s="247">
        <v>0</v>
      </c>
      <c r="E18" s="248">
        <v>12</v>
      </c>
      <c r="F18" s="247">
        <v>2</v>
      </c>
      <c r="G18" s="247">
        <v>14</v>
      </c>
      <c r="H18" s="248">
        <v>0</v>
      </c>
      <c r="I18" s="247">
        <v>0</v>
      </c>
      <c r="J18" s="247">
        <v>0</v>
      </c>
      <c r="K18" s="248">
        <v>0</v>
      </c>
      <c r="L18" s="247">
        <v>0</v>
      </c>
      <c r="M18" s="247">
        <v>0</v>
      </c>
      <c r="N18" s="199">
        <f t="shared" si="0"/>
        <v>12</v>
      </c>
      <c r="O18" s="200">
        <f t="shared" si="1"/>
        <v>2</v>
      </c>
      <c r="P18" s="200">
        <f t="shared" si="2"/>
        <v>14</v>
      </c>
      <c r="Q18" s="198"/>
    </row>
    <row r="19" spans="1:17" s="202" customFormat="1">
      <c r="A19" s="201" t="s">
        <v>70</v>
      </c>
      <c r="B19" s="248">
        <v>41</v>
      </c>
      <c r="C19" s="247">
        <v>11</v>
      </c>
      <c r="D19" s="247">
        <v>52</v>
      </c>
      <c r="E19" s="248">
        <v>66</v>
      </c>
      <c r="F19" s="247">
        <v>9</v>
      </c>
      <c r="G19" s="247">
        <v>75</v>
      </c>
      <c r="H19" s="248">
        <v>0</v>
      </c>
      <c r="I19" s="247">
        <v>0</v>
      </c>
      <c r="J19" s="247">
        <v>0</v>
      </c>
      <c r="K19" s="248">
        <v>8</v>
      </c>
      <c r="L19" s="247">
        <v>1</v>
      </c>
      <c r="M19" s="247">
        <v>9</v>
      </c>
      <c r="N19" s="199">
        <f t="shared" si="0"/>
        <v>115</v>
      </c>
      <c r="O19" s="200">
        <f t="shared" si="1"/>
        <v>21</v>
      </c>
      <c r="P19" s="200">
        <f t="shared" si="2"/>
        <v>136</v>
      </c>
      <c r="Q19" s="198"/>
    </row>
    <row r="20" spans="1:17" s="202" customFormat="1">
      <c r="A20" s="201" t="s">
        <v>71</v>
      </c>
      <c r="B20" s="248">
        <v>1</v>
      </c>
      <c r="C20" s="247">
        <v>0</v>
      </c>
      <c r="D20" s="247">
        <v>1</v>
      </c>
      <c r="E20" s="248">
        <v>23</v>
      </c>
      <c r="F20" s="247">
        <v>12</v>
      </c>
      <c r="G20" s="247">
        <v>35</v>
      </c>
      <c r="H20" s="248">
        <v>0</v>
      </c>
      <c r="I20" s="247">
        <v>0</v>
      </c>
      <c r="J20" s="247">
        <v>0</v>
      </c>
      <c r="K20" s="248">
        <v>0</v>
      </c>
      <c r="L20" s="247">
        <v>0</v>
      </c>
      <c r="M20" s="247">
        <v>0</v>
      </c>
      <c r="N20" s="199">
        <f t="shared" si="0"/>
        <v>24</v>
      </c>
      <c r="O20" s="200">
        <f t="shared" si="1"/>
        <v>12</v>
      </c>
      <c r="P20" s="200">
        <f t="shared" si="2"/>
        <v>36</v>
      </c>
      <c r="Q20" s="198"/>
    </row>
    <row r="21" spans="1:17" s="202" customFormat="1">
      <c r="A21" s="201" t="s">
        <v>52</v>
      </c>
      <c r="B21" s="248">
        <v>6</v>
      </c>
      <c r="C21" s="247">
        <v>4</v>
      </c>
      <c r="D21" s="247">
        <v>10</v>
      </c>
      <c r="E21" s="248">
        <v>1</v>
      </c>
      <c r="F21" s="247">
        <v>4</v>
      </c>
      <c r="G21" s="247">
        <v>5</v>
      </c>
      <c r="H21" s="248">
        <v>6</v>
      </c>
      <c r="I21" s="247">
        <v>15</v>
      </c>
      <c r="J21" s="247">
        <v>21</v>
      </c>
      <c r="K21" s="248">
        <v>0</v>
      </c>
      <c r="L21" s="247">
        <v>0</v>
      </c>
      <c r="M21" s="247">
        <v>0</v>
      </c>
      <c r="N21" s="199">
        <f t="shared" si="0"/>
        <v>13</v>
      </c>
      <c r="O21" s="200">
        <f t="shared" si="1"/>
        <v>23</v>
      </c>
      <c r="P21" s="200">
        <f t="shared" si="2"/>
        <v>36</v>
      </c>
      <c r="Q21" s="198"/>
    </row>
    <row r="22" spans="1:17" s="202" customFormat="1">
      <c r="A22" s="201" t="s">
        <v>72</v>
      </c>
      <c r="B22" s="248">
        <v>18</v>
      </c>
      <c r="C22" s="247">
        <v>57</v>
      </c>
      <c r="D22" s="247">
        <v>75</v>
      </c>
      <c r="E22" s="248">
        <v>45</v>
      </c>
      <c r="F22" s="247">
        <v>290</v>
      </c>
      <c r="G22" s="247">
        <v>335</v>
      </c>
      <c r="H22" s="248">
        <v>0</v>
      </c>
      <c r="I22" s="247">
        <v>0</v>
      </c>
      <c r="J22" s="247">
        <v>0</v>
      </c>
      <c r="K22" s="248">
        <v>4</v>
      </c>
      <c r="L22" s="247">
        <v>36</v>
      </c>
      <c r="M22" s="247">
        <v>40</v>
      </c>
      <c r="N22" s="199">
        <f>SUM(K22,H22,E22,B22)</f>
        <v>67</v>
      </c>
      <c r="O22" s="200">
        <f>SUM(L22,I22,F22,C22)</f>
        <v>383</v>
      </c>
      <c r="P22" s="200">
        <f>SUM(N22:O22)</f>
        <v>450</v>
      </c>
      <c r="Q22" s="198"/>
    </row>
    <row r="23" spans="1:17" s="202" customFormat="1">
      <c r="A23" s="201" t="s">
        <v>73</v>
      </c>
      <c r="B23" s="248">
        <v>7</v>
      </c>
      <c r="C23" s="247">
        <v>6</v>
      </c>
      <c r="D23" s="247">
        <v>13</v>
      </c>
      <c r="E23" s="248">
        <v>9</v>
      </c>
      <c r="F23" s="247">
        <v>10</v>
      </c>
      <c r="G23" s="247">
        <v>19</v>
      </c>
      <c r="H23" s="248">
        <v>3</v>
      </c>
      <c r="I23" s="247">
        <v>9</v>
      </c>
      <c r="J23" s="247">
        <v>12</v>
      </c>
      <c r="K23" s="248">
        <v>16</v>
      </c>
      <c r="L23" s="247">
        <v>15</v>
      </c>
      <c r="M23" s="247">
        <v>31</v>
      </c>
      <c r="N23" s="199">
        <f t="shared" si="0"/>
        <v>35</v>
      </c>
      <c r="O23" s="200">
        <f t="shared" si="1"/>
        <v>40</v>
      </c>
      <c r="P23" s="200">
        <f t="shared" si="2"/>
        <v>75</v>
      </c>
      <c r="Q23" s="198"/>
    </row>
    <row r="24" spans="1:17" s="202" customFormat="1">
      <c r="A24" s="201" t="s">
        <v>74</v>
      </c>
      <c r="B24" s="248">
        <v>0</v>
      </c>
      <c r="C24" s="247">
        <v>0</v>
      </c>
      <c r="D24" s="247">
        <v>0</v>
      </c>
      <c r="E24" s="248">
        <v>3</v>
      </c>
      <c r="F24" s="247">
        <v>0</v>
      </c>
      <c r="G24" s="247">
        <v>3</v>
      </c>
      <c r="H24" s="248">
        <v>0</v>
      </c>
      <c r="I24" s="247">
        <v>0</v>
      </c>
      <c r="J24" s="247">
        <v>0</v>
      </c>
      <c r="K24" s="248">
        <v>0</v>
      </c>
      <c r="L24" s="247">
        <v>0</v>
      </c>
      <c r="M24" s="247">
        <v>0</v>
      </c>
      <c r="N24" s="199">
        <f t="shared" si="0"/>
        <v>3</v>
      </c>
      <c r="O24" s="200">
        <f t="shared" si="1"/>
        <v>0</v>
      </c>
      <c r="P24" s="200">
        <f t="shared" si="2"/>
        <v>3</v>
      </c>
      <c r="Q24" s="198"/>
    </row>
    <row r="25" spans="1:17" s="202" customFormat="1">
      <c r="A25" s="201" t="s">
        <v>53</v>
      </c>
      <c r="B25" s="248">
        <v>72</v>
      </c>
      <c r="C25" s="247">
        <v>480</v>
      </c>
      <c r="D25" s="247">
        <v>552</v>
      </c>
      <c r="E25" s="248">
        <v>128</v>
      </c>
      <c r="F25" s="247">
        <v>839</v>
      </c>
      <c r="G25" s="247">
        <v>967</v>
      </c>
      <c r="H25" s="248">
        <v>18</v>
      </c>
      <c r="I25" s="247">
        <v>89</v>
      </c>
      <c r="J25" s="247">
        <v>107</v>
      </c>
      <c r="K25" s="248">
        <v>13</v>
      </c>
      <c r="L25" s="247">
        <v>44</v>
      </c>
      <c r="M25" s="247">
        <v>57</v>
      </c>
      <c r="N25" s="199">
        <f t="shared" si="0"/>
        <v>231</v>
      </c>
      <c r="O25" s="200">
        <f t="shared" si="1"/>
        <v>1452</v>
      </c>
      <c r="P25" s="200">
        <f t="shared" si="2"/>
        <v>1683</v>
      </c>
      <c r="Q25" s="198"/>
    </row>
    <row r="26" spans="1:17" s="202" customFormat="1">
      <c r="A26" s="201" t="s">
        <v>75</v>
      </c>
      <c r="B26" s="248">
        <v>5</v>
      </c>
      <c r="C26" s="247">
        <v>4</v>
      </c>
      <c r="D26" s="247">
        <v>9</v>
      </c>
      <c r="E26" s="248">
        <v>73</v>
      </c>
      <c r="F26" s="247">
        <v>62</v>
      </c>
      <c r="G26" s="247">
        <v>135</v>
      </c>
      <c r="H26" s="248">
        <v>0</v>
      </c>
      <c r="I26" s="247">
        <v>0</v>
      </c>
      <c r="J26" s="247">
        <v>0</v>
      </c>
      <c r="K26" s="248">
        <v>0</v>
      </c>
      <c r="L26" s="247">
        <v>0</v>
      </c>
      <c r="M26" s="247">
        <v>0</v>
      </c>
      <c r="N26" s="199">
        <f t="shared" si="0"/>
        <v>78</v>
      </c>
      <c r="O26" s="200">
        <f t="shared" si="1"/>
        <v>66</v>
      </c>
      <c r="P26" s="200">
        <f t="shared" si="2"/>
        <v>144</v>
      </c>
      <c r="Q26" s="198"/>
    </row>
    <row r="27" spans="1:17" s="202" customFormat="1">
      <c r="A27" s="201" t="s">
        <v>76</v>
      </c>
      <c r="B27" s="248">
        <v>21</v>
      </c>
      <c r="C27" s="247">
        <v>43</v>
      </c>
      <c r="D27" s="247">
        <v>64</v>
      </c>
      <c r="E27" s="248">
        <v>28</v>
      </c>
      <c r="F27" s="247">
        <v>61</v>
      </c>
      <c r="G27" s="247">
        <v>89</v>
      </c>
      <c r="H27" s="248">
        <v>0</v>
      </c>
      <c r="I27" s="247">
        <v>0</v>
      </c>
      <c r="J27" s="247">
        <v>0</v>
      </c>
      <c r="K27" s="248">
        <v>6</v>
      </c>
      <c r="L27" s="247">
        <v>12</v>
      </c>
      <c r="M27" s="247">
        <v>18</v>
      </c>
      <c r="N27" s="199">
        <f t="shared" si="0"/>
        <v>55</v>
      </c>
      <c r="O27" s="200">
        <f t="shared" si="1"/>
        <v>116</v>
      </c>
      <c r="P27" s="200">
        <f t="shared" si="2"/>
        <v>171</v>
      </c>
      <c r="Q27" s="198"/>
    </row>
    <row r="28" spans="1:17" s="202" customFormat="1">
      <c r="A28" s="201" t="s">
        <v>77</v>
      </c>
      <c r="B28" s="248">
        <v>2</v>
      </c>
      <c r="C28" s="247">
        <v>10</v>
      </c>
      <c r="D28" s="247">
        <v>12</v>
      </c>
      <c r="E28" s="248">
        <v>24</v>
      </c>
      <c r="F28" s="247">
        <v>115</v>
      </c>
      <c r="G28" s="247">
        <v>139</v>
      </c>
      <c r="H28" s="248">
        <v>0</v>
      </c>
      <c r="I28" s="247">
        <v>0</v>
      </c>
      <c r="J28" s="247">
        <v>0</v>
      </c>
      <c r="K28" s="248">
        <v>0</v>
      </c>
      <c r="L28" s="247">
        <v>0</v>
      </c>
      <c r="M28" s="247">
        <v>0</v>
      </c>
      <c r="N28" s="199">
        <f t="shared" si="0"/>
        <v>26</v>
      </c>
      <c r="O28" s="200">
        <f t="shared" si="1"/>
        <v>125</v>
      </c>
      <c r="P28" s="200">
        <f t="shared" si="2"/>
        <v>151</v>
      </c>
      <c r="Q28" s="198"/>
    </row>
    <row r="29" spans="1:17" s="202" customFormat="1">
      <c r="A29" s="201" t="s">
        <v>78</v>
      </c>
      <c r="B29" s="248">
        <v>9</v>
      </c>
      <c r="C29" s="247">
        <v>10</v>
      </c>
      <c r="D29" s="247">
        <v>19</v>
      </c>
      <c r="E29" s="248">
        <v>32</v>
      </c>
      <c r="F29" s="247">
        <v>38</v>
      </c>
      <c r="G29" s="247">
        <v>70</v>
      </c>
      <c r="H29" s="248">
        <v>0</v>
      </c>
      <c r="I29" s="247">
        <v>0</v>
      </c>
      <c r="J29" s="247">
        <v>0</v>
      </c>
      <c r="K29" s="248">
        <v>25</v>
      </c>
      <c r="L29" s="247">
        <v>37</v>
      </c>
      <c r="M29" s="247">
        <v>62</v>
      </c>
      <c r="N29" s="199">
        <f t="shared" si="0"/>
        <v>66</v>
      </c>
      <c r="O29" s="200">
        <f t="shared" si="1"/>
        <v>85</v>
      </c>
      <c r="P29" s="200">
        <f t="shared" si="2"/>
        <v>151</v>
      </c>
      <c r="Q29" s="198"/>
    </row>
    <row r="30" spans="1:17" s="202" customFormat="1">
      <c r="A30" s="201" t="s">
        <v>79</v>
      </c>
      <c r="B30" s="248">
        <v>0</v>
      </c>
      <c r="C30" s="247">
        <v>0</v>
      </c>
      <c r="D30" s="247">
        <v>0</v>
      </c>
      <c r="E30" s="248">
        <v>5</v>
      </c>
      <c r="F30" s="247">
        <v>0</v>
      </c>
      <c r="G30" s="247">
        <v>5</v>
      </c>
      <c r="H30" s="248">
        <v>0</v>
      </c>
      <c r="I30" s="247">
        <v>0</v>
      </c>
      <c r="J30" s="247">
        <v>0</v>
      </c>
      <c r="K30" s="248">
        <v>0</v>
      </c>
      <c r="L30" s="247">
        <v>0</v>
      </c>
      <c r="M30" s="247">
        <v>0</v>
      </c>
      <c r="N30" s="199">
        <f t="shared" si="0"/>
        <v>5</v>
      </c>
      <c r="O30" s="200">
        <f t="shared" si="1"/>
        <v>0</v>
      </c>
      <c r="P30" s="200">
        <f t="shared" si="2"/>
        <v>5</v>
      </c>
      <c r="Q30" s="198"/>
    </row>
    <row r="31" spans="1:17" s="202" customFormat="1">
      <c r="A31" s="201" t="s">
        <v>56</v>
      </c>
      <c r="B31" s="248">
        <v>42</v>
      </c>
      <c r="C31" s="247">
        <v>6</v>
      </c>
      <c r="D31" s="247">
        <v>48</v>
      </c>
      <c r="E31" s="248">
        <v>9</v>
      </c>
      <c r="F31" s="247">
        <v>6</v>
      </c>
      <c r="G31" s="247">
        <v>15</v>
      </c>
      <c r="H31" s="248">
        <v>0</v>
      </c>
      <c r="I31" s="247">
        <v>0</v>
      </c>
      <c r="J31" s="247">
        <v>0</v>
      </c>
      <c r="K31" s="248">
        <v>0</v>
      </c>
      <c r="L31" s="247">
        <v>0</v>
      </c>
      <c r="M31" s="247">
        <v>0</v>
      </c>
      <c r="N31" s="199">
        <f t="shared" si="0"/>
        <v>51</v>
      </c>
      <c r="O31" s="200">
        <f t="shared" si="1"/>
        <v>12</v>
      </c>
      <c r="P31" s="200">
        <f t="shared" si="2"/>
        <v>63</v>
      </c>
      <c r="Q31" s="198"/>
    </row>
    <row r="32" spans="1:17" s="202" customFormat="1">
      <c r="A32" s="201" t="s">
        <v>80</v>
      </c>
      <c r="B32" s="248">
        <v>32</v>
      </c>
      <c r="C32" s="247">
        <v>3</v>
      </c>
      <c r="D32" s="247">
        <v>35</v>
      </c>
      <c r="E32" s="248">
        <v>27</v>
      </c>
      <c r="F32" s="247">
        <v>2</v>
      </c>
      <c r="G32" s="247">
        <v>29</v>
      </c>
      <c r="H32" s="248">
        <v>0</v>
      </c>
      <c r="I32" s="247">
        <v>0</v>
      </c>
      <c r="J32" s="247">
        <v>0</v>
      </c>
      <c r="K32" s="248">
        <v>0</v>
      </c>
      <c r="L32" s="247">
        <v>0</v>
      </c>
      <c r="M32" s="247">
        <v>0</v>
      </c>
      <c r="N32" s="199">
        <f t="shared" si="0"/>
        <v>59</v>
      </c>
      <c r="O32" s="200">
        <f t="shared" si="1"/>
        <v>5</v>
      </c>
      <c r="P32" s="200">
        <f t="shared" si="2"/>
        <v>64</v>
      </c>
      <c r="Q32" s="198"/>
    </row>
    <row r="33" spans="1:17" s="202" customFormat="1">
      <c r="A33" s="201" t="s">
        <v>81</v>
      </c>
      <c r="B33" s="248">
        <v>3</v>
      </c>
      <c r="C33" s="247">
        <v>4</v>
      </c>
      <c r="D33" s="247">
        <v>7</v>
      </c>
      <c r="E33" s="248">
        <v>0</v>
      </c>
      <c r="F33" s="247">
        <v>0</v>
      </c>
      <c r="G33" s="247">
        <v>0</v>
      </c>
      <c r="H33" s="248">
        <v>0</v>
      </c>
      <c r="I33" s="247">
        <v>0</v>
      </c>
      <c r="J33" s="247">
        <v>0</v>
      </c>
      <c r="K33" s="248">
        <v>0</v>
      </c>
      <c r="L33" s="247">
        <v>0</v>
      </c>
      <c r="M33" s="247">
        <v>0</v>
      </c>
      <c r="N33" s="199">
        <f t="shared" ref="N33" si="3">SUM(K33,H33,E33,B33)</f>
        <v>3</v>
      </c>
      <c r="O33" s="200">
        <f t="shared" ref="O33" si="4">SUM(L33,I33,F33,C33)</f>
        <v>4</v>
      </c>
      <c r="P33" s="200">
        <f t="shared" ref="P33" si="5">SUM(N33:O33)</f>
        <v>7</v>
      </c>
      <c r="Q33" s="198"/>
    </row>
    <row r="34" spans="1:17" s="202" customFormat="1">
      <c r="A34" s="201" t="s">
        <v>82</v>
      </c>
      <c r="B34" s="248">
        <v>807</v>
      </c>
      <c r="C34" s="247">
        <v>106</v>
      </c>
      <c r="D34" s="247">
        <v>913</v>
      </c>
      <c r="E34" s="248">
        <v>2295</v>
      </c>
      <c r="F34" s="247">
        <v>190</v>
      </c>
      <c r="G34" s="247">
        <v>2485</v>
      </c>
      <c r="H34" s="248">
        <v>413</v>
      </c>
      <c r="I34" s="247">
        <v>57</v>
      </c>
      <c r="J34" s="247">
        <v>470</v>
      </c>
      <c r="K34" s="248">
        <v>359</v>
      </c>
      <c r="L34" s="247">
        <v>16</v>
      </c>
      <c r="M34" s="247">
        <v>375</v>
      </c>
      <c r="N34" s="199">
        <f t="shared" si="0"/>
        <v>3874</v>
      </c>
      <c r="O34" s="200">
        <f t="shared" si="1"/>
        <v>369</v>
      </c>
      <c r="P34" s="200">
        <f t="shared" si="2"/>
        <v>4243</v>
      </c>
      <c r="Q34" s="198"/>
    </row>
    <row r="35" spans="1:17" s="202" customFormat="1">
      <c r="A35" s="201" t="s">
        <v>83</v>
      </c>
      <c r="B35" s="248">
        <v>0</v>
      </c>
      <c r="C35" s="247">
        <v>0</v>
      </c>
      <c r="D35" s="247">
        <v>0</v>
      </c>
      <c r="E35" s="248">
        <v>22</v>
      </c>
      <c r="F35" s="247">
        <v>1</v>
      </c>
      <c r="G35" s="247">
        <v>23</v>
      </c>
      <c r="H35" s="248">
        <v>0</v>
      </c>
      <c r="I35" s="247">
        <v>0</v>
      </c>
      <c r="J35" s="247">
        <v>0</v>
      </c>
      <c r="K35" s="248">
        <v>0</v>
      </c>
      <c r="L35" s="247">
        <v>0</v>
      </c>
      <c r="M35" s="247">
        <v>0</v>
      </c>
      <c r="N35" s="199">
        <f t="shared" si="0"/>
        <v>22</v>
      </c>
      <c r="O35" s="200">
        <f t="shared" si="1"/>
        <v>1</v>
      </c>
      <c r="P35" s="200">
        <f t="shared" si="2"/>
        <v>23</v>
      </c>
      <c r="Q35" s="198"/>
    </row>
    <row r="36" spans="1:17" s="202" customFormat="1">
      <c r="A36" s="201" t="s">
        <v>60</v>
      </c>
      <c r="B36" s="248">
        <v>106</v>
      </c>
      <c r="C36" s="247">
        <v>74</v>
      </c>
      <c r="D36" s="247">
        <v>180</v>
      </c>
      <c r="E36" s="248">
        <v>120</v>
      </c>
      <c r="F36" s="247">
        <v>81</v>
      </c>
      <c r="G36" s="247">
        <v>201</v>
      </c>
      <c r="H36" s="248">
        <v>30</v>
      </c>
      <c r="I36" s="247">
        <v>24</v>
      </c>
      <c r="J36" s="247">
        <v>54</v>
      </c>
      <c r="K36" s="248">
        <v>23</v>
      </c>
      <c r="L36" s="247">
        <v>19</v>
      </c>
      <c r="M36" s="247">
        <v>42</v>
      </c>
      <c r="N36" s="199">
        <f t="shared" si="0"/>
        <v>279</v>
      </c>
      <c r="O36" s="200">
        <f t="shared" si="1"/>
        <v>198</v>
      </c>
      <c r="P36" s="200">
        <f t="shared" si="2"/>
        <v>477</v>
      </c>
      <c r="Q36" s="198"/>
    </row>
    <row r="37" spans="1:17" s="202" customFormat="1">
      <c r="A37" s="203" t="s">
        <v>44</v>
      </c>
      <c r="B37" s="204">
        <f t="shared" ref="B37:P37" si="6">SUM(B11:B36)</f>
        <v>1566</v>
      </c>
      <c r="C37" s="205">
        <f t="shared" si="6"/>
        <v>1340</v>
      </c>
      <c r="D37" s="205">
        <f t="shared" si="6"/>
        <v>2906</v>
      </c>
      <c r="E37" s="204">
        <f t="shared" si="6"/>
        <v>3899</v>
      </c>
      <c r="F37" s="205">
        <f t="shared" si="6"/>
        <v>3397</v>
      </c>
      <c r="G37" s="205">
        <f t="shared" si="6"/>
        <v>7296</v>
      </c>
      <c r="H37" s="204">
        <f t="shared" si="6"/>
        <v>496</v>
      </c>
      <c r="I37" s="205">
        <f t="shared" si="6"/>
        <v>219</v>
      </c>
      <c r="J37" s="205">
        <f t="shared" si="6"/>
        <v>715</v>
      </c>
      <c r="K37" s="204">
        <f t="shared" si="6"/>
        <v>537</v>
      </c>
      <c r="L37" s="205">
        <f t="shared" si="6"/>
        <v>284</v>
      </c>
      <c r="M37" s="205">
        <f t="shared" si="6"/>
        <v>821</v>
      </c>
      <c r="N37" s="204">
        <f t="shared" si="6"/>
        <v>6498</v>
      </c>
      <c r="O37" s="205">
        <f t="shared" si="6"/>
        <v>5240</v>
      </c>
      <c r="P37" s="205">
        <f t="shared" si="6"/>
        <v>11738</v>
      </c>
      <c r="Q37" s="198"/>
    </row>
  </sheetData>
  <mergeCells count="2">
    <mergeCell ref="B8:D8"/>
    <mergeCell ref="B9:D9"/>
  </mergeCells>
  <phoneticPr fontId="4" type="noConversion"/>
  <printOptions horizontalCentered="1"/>
  <pageMargins left="0.39370078740157483" right="0.39370078740157483" top="0.39370078740157483" bottom="0.59055118110236227" header="0.11811023622047245" footer="0.31496062992125984"/>
  <pageSetup paperSize="9" scale="92" orientation="landscape" horizontalDpi="1200" verticalDpi="12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P25"/>
  <sheetViews>
    <sheetView zoomScaleNormal="100" workbookViewId="0"/>
  </sheetViews>
  <sheetFormatPr defaultColWidth="10.7109375" defaultRowHeight="10.8"/>
  <cols>
    <col min="1" max="1" width="25.85546875" style="1" customWidth="1"/>
    <col min="2" max="3" width="9.42578125" style="1" customWidth="1"/>
    <col min="4" max="16" width="9.4257812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6</v>
      </c>
      <c r="B5" s="4"/>
      <c r="C5" s="4"/>
      <c r="D5" s="5"/>
      <c r="E5" s="5"/>
      <c r="F5" s="5"/>
      <c r="G5" s="5"/>
      <c r="H5" s="5"/>
      <c r="I5" s="5"/>
      <c r="J5" s="5"/>
      <c r="K5" s="5"/>
      <c r="L5" s="5"/>
      <c r="M5" s="5"/>
      <c r="N5" s="5"/>
      <c r="O5" s="5"/>
      <c r="P5" s="5"/>
    </row>
    <row r="6" spans="1:16">
      <c r="A6" s="3" t="s">
        <v>84</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85</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327" t="s">
        <v>43</v>
      </c>
      <c r="C10" s="328"/>
      <c r="D10" s="329"/>
      <c r="E10" s="8"/>
      <c r="F10" s="7" t="s">
        <v>29</v>
      </c>
      <c r="G10" s="9"/>
      <c r="H10" s="8"/>
      <c r="I10" s="7" t="s">
        <v>30</v>
      </c>
      <c r="J10" s="9"/>
      <c r="K10" s="8"/>
      <c r="L10" s="7" t="s">
        <v>31</v>
      </c>
      <c r="M10" s="9"/>
      <c r="N10" s="8"/>
      <c r="O10" s="7" t="s">
        <v>44</v>
      </c>
      <c r="P10" s="10"/>
    </row>
    <row r="11" spans="1:16" ht="12.75" customHeight="1">
      <c r="B11" s="330" t="s">
        <v>45</v>
      </c>
      <c r="C11" s="331"/>
      <c r="D11" s="332"/>
      <c r="E11" s="11"/>
      <c r="F11" s="4"/>
      <c r="G11" s="5"/>
      <c r="H11" s="11"/>
      <c r="I11" s="4"/>
      <c r="J11" s="5"/>
      <c r="K11" s="11"/>
      <c r="L11" s="4"/>
      <c r="M11" s="5"/>
      <c r="N11" s="11"/>
      <c r="O11" s="4"/>
      <c r="P11" s="5"/>
    </row>
    <row r="12" spans="1:16" s="16" customForma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16" s="202" customFormat="1">
      <c r="A13" s="206" t="s">
        <v>86</v>
      </c>
      <c r="B13" s="249">
        <v>791</v>
      </c>
      <c r="C13" s="250">
        <v>655</v>
      </c>
      <c r="D13" s="250">
        <v>1446</v>
      </c>
      <c r="E13" s="249">
        <v>2996</v>
      </c>
      <c r="F13" s="250">
        <v>3158</v>
      </c>
      <c r="G13" s="250">
        <v>6154</v>
      </c>
      <c r="H13" s="249">
        <v>15</v>
      </c>
      <c r="I13" s="250">
        <v>22</v>
      </c>
      <c r="J13" s="250">
        <v>37</v>
      </c>
      <c r="K13" s="249">
        <v>81</v>
      </c>
      <c r="L13" s="250">
        <v>82</v>
      </c>
      <c r="M13" s="250">
        <v>163</v>
      </c>
      <c r="N13" s="207">
        <f>SUM(K13,H13,E13,B13)</f>
        <v>3883</v>
      </c>
      <c r="O13" s="208">
        <f>SUM(L13,I13,F13,C13)</f>
        <v>3917</v>
      </c>
      <c r="P13" s="208">
        <f t="shared" ref="P13:P23" si="0">SUM(N13:O13)</f>
        <v>7800</v>
      </c>
    </row>
    <row r="14" spans="1:16" s="202" customFormat="1">
      <c r="A14" s="209" t="s">
        <v>87</v>
      </c>
      <c r="B14" s="251">
        <v>9</v>
      </c>
      <c r="C14" s="252">
        <v>10</v>
      </c>
      <c r="D14" s="252">
        <v>19</v>
      </c>
      <c r="E14" s="251">
        <v>41</v>
      </c>
      <c r="F14" s="252">
        <v>31</v>
      </c>
      <c r="G14" s="252">
        <v>72</v>
      </c>
      <c r="H14" s="251">
        <v>0</v>
      </c>
      <c r="I14" s="252">
        <v>0</v>
      </c>
      <c r="J14" s="252">
        <v>0</v>
      </c>
      <c r="K14" s="251">
        <v>0</v>
      </c>
      <c r="L14" s="252">
        <v>0</v>
      </c>
      <c r="M14" s="252">
        <v>0</v>
      </c>
      <c r="N14" s="210">
        <f t="shared" ref="N14:N23" si="1">SUM(K14,H14,E14,B14)</f>
        <v>50</v>
      </c>
      <c r="O14" s="211">
        <f t="shared" ref="O14:O23" si="2">SUM(L14,I14,F14,C14)</f>
        <v>41</v>
      </c>
      <c r="P14" s="211">
        <f t="shared" si="0"/>
        <v>91</v>
      </c>
    </row>
    <row r="15" spans="1:16" s="202" customFormat="1">
      <c r="A15" s="209" t="s">
        <v>88</v>
      </c>
      <c r="B15" s="251">
        <v>12</v>
      </c>
      <c r="C15" s="252">
        <v>17</v>
      </c>
      <c r="D15" s="252">
        <v>29</v>
      </c>
      <c r="E15" s="251">
        <v>358</v>
      </c>
      <c r="F15" s="252">
        <v>409</v>
      </c>
      <c r="G15" s="252">
        <v>767</v>
      </c>
      <c r="H15" s="251">
        <v>0</v>
      </c>
      <c r="I15" s="252">
        <v>0</v>
      </c>
      <c r="J15" s="252">
        <v>0</v>
      </c>
      <c r="K15" s="251">
        <v>0</v>
      </c>
      <c r="L15" s="252">
        <v>0</v>
      </c>
      <c r="M15" s="252">
        <v>0</v>
      </c>
      <c r="N15" s="210">
        <f t="shared" si="1"/>
        <v>370</v>
      </c>
      <c r="O15" s="211">
        <f t="shared" si="2"/>
        <v>426</v>
      </c>
      <c r="P15" s="211">
        <f t="shared" si="0"/>
        <v>796</v>
      </c>
    </row>
    <row r="16" spans="1:16" s="202" customFormat="1">
      <c r="A16" s="209" t="s">
        <v>89</v>
      </c>
      <c r="B16" s="251">
        <v>431</v>
      </c>
      <c r="C16" s="252">
        <v>1250</v>
      </c>
      <c r="D16" s="252">
        <v>1681</v>
      </c>
      <c r="E16" s="251">
        <v>633</v>
      </c>
      <c r="F16" s="252">
        <v>2854</v>
      </c>
      <c r="G16" s="252">
        <v>3487</v>
      </c>
      <c r="H16" s="251">
        <v>9</v>
      </c>
      <c r="I16" s="252">
        <v>33</v>
      </c>
      <c r="J16" s="252">
        <v>42</v>
      </c>
      <c r="K16" s="251">
        <v>46</v>
      </c>
      <c r="L16" s="252">
        <v>145</v>
      </c>
      <c r="M16" s="252">
        <v>191</v>
      </c>
      <c r="N16" s="210">
        <f t="shared" si="1"/>
        <v>1119</v>
      </c>
      <c r="O16" s="211">
        <f t="shared" si="2"/>
        <v>4282</v>
      </c>
      <c r="P16" s="211">
        <f t="shared" si="0"/>
        <v>5401</v>
      </c>
    </row>
    <row r="17" spans="1:16" s="202" customFormat="1">
      <c r="A17" s="209" t="s">
        <v>90</v>
      </c>
      <c r="B17" s="251">
        <v>271</v>
      </c>
      <c r="C17" s="252">
        <v>514</v>
      </c>
      <c r="D17" s="252">
        <v>785</v>
      </c>
      <c r="E17" s="251">
        <v>1819</v>
      </c>
      <c r="F17" s="252">
        <v>2779</v>
      </c>
      <c r="G17" s="252">
        <v>4598</v>
      </c>
      <c r="H17" s="251">
        <v>1</v>
      </c>
      <c r="I17" s="252">
        <v>8</v>
      </c>
      <c r="J17" s="252">
        <v>9</v>
      </c>
      <c r="K17" s="251">
        <v>21</v>
      </c>
      <c r="L17" s="252">
        <v>71</v>
      </c>
      <c r="M17" s="252">
        <v>92</v>
      </c>
      <c r="N17" s="210">
        <f t="shared" si="1"/>
        <v>2112</v>
      </c>
      <c r="O17" s="211">
        <f t="shared" si="2"/>
        <v>3372</v>
      </c>
      <c r="P17" s="211">
        <f t="shared" si="0"/>
        <v>5484</v>
      </c>
    </row>
    <row r="18" spans="1:16" s="202" customFormat="1">
      <c r="A18" s="209" t="s">
        <v>55</v>
      </c>
      <c r="B18" s="251">
        <v>0</v>
      </c>
      <c r="C18" s="252">
        <v>0</v>
      </c>
      <c r="D18" s="252">
        <v>0</v>
      </c>
      <c r="E18" s="251">
        <v>90</v>
      </c>
      <c r="F18" s="252">
        <v>139</v>
      </c>
      <c r="G18" s="252">
        <v>229</v>
      </c>
      <c r="H18" s="251">
        <v>0</v>
      </c>
      <c r="I18" s="252">
        <v>0</v>
      </c>
      <c r="J18" s="252">
        <v>0</v>
      </c>
      <c r="K18" s="251">
        <v>0</v>
      </c>
      <c r="L18" s="252">
        <v>0</v>
      </c>
      <c r="M18" s="252">
        <v>0</v>
      </c>
      <c r="N18" s="210">
        <f t="shared" si="1"/>
        <v>90</v>
      </c>
      <c r="O18" s="211">
        <f t="shared" si="2"/>
        <v>139</v>
      </c>
      <c r="P18" s="211">
        <f t="shared" si="0"/>
        <v>229</v>
      </c>
    </row>
    <row r="19" spans="1:16" s="202" customFormat="1">
      <c r="A19" s="209" t="s">
        <v>91</v>
      </c>
      <c r="B19" s="251">
        <v>248</v>
      </c>
      <c r="C19" s="252">
        <v>125</v>
      </c>
      <c r="D19" s="252">
        <v>373</v>
      </c>
      <c r="E19" s="251">
        <v>257</v>
      </c>
      <c r="F19" s="252">
        <v>136</v>
      </c>
      <c r="G19" s="252">
        <v>393</v>
      </c>
      <c r="H19" s="251">
        <v>15</v>
      </c>
      <c r="I19" s="252">
        <v>9</v>
      </c>
      <c r="J19" s="252">
        <v>24</v>
      </c>
      <c r="K19" s="251">
        <v>16</v>
      </c>
      <c r="L19" s="252">
        <v>2</v>
      </c>
      <c r="M19" s="252">
        <v>18</v>
      </c>
      <c r="N19" s="210">
        <f t="shared" si="1"/>
        <v>536</v>
      </c>
      <c r="O19" s="211">
        <f t="shared" si="2"/>
        <v>272</v>
      </c>
      <c r="P19" s="211">
        <f t="shared" si="0"/>
        <v>808</v>
      </c>
    </row>
    <row r="20" spans="1:16" s="202" customFormat="1">
      <c r="A20" s="209" t="s">
        <v>92</v>
      </c>
      <c r="B20" s="251">
        <v>1135</v>
      </c>
      <c r="C20" s="252">
        <v>999</v>
      </c>
      <c r="D20" s="252">
        <v>2134</v>
      </c>
      <c r="E20" s="251">
        <v>4557</v>
      </c>
      <c r="F20" s="252">
        <v>4287</v>
      </c>
      <c r="G20" s="252">
        <v>8844</v>
      </c>
      <c r="H20" s="251">
        <v>39</v>
      </c>
      <c r="I20" s="252">
        <v>32</v>
      </c>
      <c r="J20" s="252">
        <v>71</v>
      </c>
      <c r="K20" s="251">
        <v>201</v>
      </c>
      <c r="L20" s="252">
        <v>157</v>
      </c>
      <c r="M20" s="252">
        <v>358</v>
      </c>
      <c r="N20" s="210">
        <f t="shared" si="1"/>
        <v>5932</v>
      </c>
      <c r="O20" s="211">
        <f t="shared" si="2"/>
        <v>5475</v>
      </c>
      <c r="P20" s="211">
        <f t="shared" si="0"/>
        <v>11407</v>
      </c>
    </row>
    <row r="21" spans="1:16" s="202" customFormat="1">
      <c r="A21" s="209" t="s">
        <v>93</v>
      </c>
      <c r="B21" s="251">
        <v>14</v>
      </c>
      <c r="C21" s="252">
        <v>11</v>
      </c>
      <c r="D21" s="252">
        <v>25</v>
      </c>
      <c r="E21" s="251">
        <v>7</v>
      </c>
      <c r="F21" s="252">
        <v>8</v>
      </c>
      <c r="G21" s="252">
        <v>15</v>
      </c>
      <c r="H21" s="251">
        <v>0</v>
      </c>
      <c r="I21" s="252">
        <v>0</v>
      </c>
      <c r="J21" s="252">
        <v>0</v>
      </c>
      <c r="K21" s="251">
        <v>15</v>
      </c>
      <c r="L21" s="252">
        <v>9</v>
      </c>
      <c r="M21" s="252">
        <v>24</v>
      </c>
      <c r="N21" s="210">
        <f t="shared" si="1"/>
        <v>36</v>
      </c>
      <c r="O21" s="211">
        <f t="shared" si="2"/>
        <v>28</v>
      </c>
      <c r="P21" s="211">
        <f t="shared" si="0"/>
        <v>64</v>
      </c>
    </row>
    <row r="22" spans="1:16" s="202" customFormat="1">
      <c r="A22" s="209" t="s">
        <v>61</v>
      </c>
      <c r="B22" s="251">
        <v>0</v>
      </c>
      <c r="C22" s="252">
        <v>0</v>
      </c>
      <c r="D22" s="252">
        <v>0</v>
      </c>
      <c r="E22" s="251">
        <v>7</v>
      </c>
      <c r="F22" s="252">
        <v>41</v>
      </c>
      <c r="G22" s="252">
        <v>48</v>
      </c>
      <c r="H22" s="251">
        <v>0</v>
      </c>
      <c r="I22" s="252">
        <v>0</v>
      </c>
      <c r="J22" s="252">
        <v>0</v>
      </c>
      <c r="K22" s="251">
        <v>0</v>
      </c>
      <c r="L22" s="252">
        <v>0</v>
      </c>
      <c r="M22" s="252">
        <v>0</v>
      </c>
      <c r="N22" s="210">
        <f t="shared" si="1"/>
        <v>7</v>
      </c>
      <c r="O22" s="211">
        <f t="shared" si="2"/>
        <v>41</v>
      </c>
      <c r="P22" s="211">
        <f t="shared" si="0"/>
        <v>48</v>
      </c>
    </row>
    <row r="23" spans="1:16" s="202" customFormat="1">
      <c r="A23" s="203" t="s">
        <v>44</v>
      </c>
      <c r="B23" s="212">
        <f>SUM(B13:B22)</f>
        <v>2911</v>
      </c>
      <c r="C23" s="213">
        <f t="shared" ref="C23:M23" si="3">SUM(C13:C22)</f>
        <v>3581</v>
      </c>
      <c r="D23" s="213">
        <f t="shared" si="3"/>
        <v>6492</v>
      </c>
      <c r="E23" s="212">
        <f t="shared" si="3"/>
        <v>10765</v>
      </c>
      <c r="F23" s="213">
        <f t="shared" si="3"/>
        <v>13842</v>
      </c>
      <c r="G23" s="213">
        <f t="shared" si="3"/>
        <v>24607</v>
      </c>
      <c r="H23" s="212">
        <f t="shared" si="3"/>
        <v>79</v>
      </c>
      <c r="I23" s="213">
        <f t="shared" si="3"/>
        <v>104</v>
      </c>
      <c r="J23" s="213">
        <f t="shared" si="3"/>
        <v>183</v>
      </c>
      <c r="K23" s="212">
        <f t="shared" si="3"/>
        <v>380</v>
      </c>
      <c r="L23" s="213">
        <f t="shared" si="3"/>
        <v>466</v>
      </c>
      <c r="M23" s="213">
        <f t="shared" si="3"/>
        <v>846</v>
      </c>
      <c r="N23" s="212">
        <f t="shared" si="1"/>
        <v>14135</v>
      </c>
      <c r="O23" s="213">
        <f t="shared" si="2"/>
        <v>17993</v>
      </c>
      <c r="P23" s="213">
        <f t="shared" si="0"/>
        <v>32128</v>
      </c>
    </row>
    <row r="25" spans="1:16" ht="11.4">
      <c r="A25" s="144"/>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P21"/>
  <sheetViews>
    <sheetView zoomScaleNormal="100" workbookViewId="0"/>
  </sheetViews>
  <sheetFormatPr defaultColWidth="10.7109375" defaultRowHeight="10.8"/>
  <cols>
    <col min="1" max="1" width="35.140625" style="1" customWidth="1"/>
    <col min="2" max="3" width="8.42578125" style="1" customWidth="1"/>
    <col min="4" max="16" width="8.4257812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6</v>
      </c>
      <c r="B5" s="4"/>
      <c r="C5" s="4"/>
      <c r="D5" s="5"/>
      <c r="E5" s="5"/>
      <c r="F5" s="5"/>
      <c r="G5" s="5"/>
      <c r="H5" s="5"/>
      <c r="I5" s="5"/>
      <c r="J5" s="5"/>
      <c r="K5" s="5"/>
      <c r="L5" s="5"/>
      <c r="M5" s="5"/>
      <c r="N5" s="5"/>
      <c r="O5" s="5"/>
      <c r="P5" s="5"/>
    </row>
    <row r="6" spans="1:16">
      <c r="A6" s="3" t="s">
        <v>84</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94</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327" t="s">
        <v>43</v>
      </c>
      <c r="C10" s="328"/>
      <c r="D10" s="329"/>
      <c r="E10" s="8"/>
      <c r="F10" s="7" t="s">
        <v>29</v>
      </c>
      <c r="G10" s="9"/>
      <c r="H10" s="8"/>
      <c r="I10" s="7" t="s">
        <v>30</v>
      </c>
      <c r="J10" s="9"/>
      <c r="K10" s="8"/>
      <c r="L10" s="7" t="s">
        <v>31</v>
      </c>
      <c r="M10" s="9"/>
      <c r="N10" s="8"/>
      <c r="O10" s="7" t="s">
        <v>44</v>
      </c>
      <c r="P10" s="10"/>
    </row>
    <row r="11" spans="1:16" ht="12.75" customHeight="1">
      <c r="B11" s="330" t="s">
        <v>45</v>
      </c>
      <c r="C11" s="331"/>
      <c r="D11" s="332"/>
      <c r="E11" s="11"/>
      <c r="F11" s="4"/>
      <c r="G11" s="5"/>
      <c r="H11" s="11"/>
      <c r="I11" s="4"/>
      <c r="J11" s="5"/>
      <c r="K11" s="11"/>
      <c r="L11" s="4"/>
      <c r="M11" s="5"/>
      <c r="N11" s="11"/>
      <c r="O11" s="4"/>
      <c r="P11" s="5"/>
    </row>
    <row r="12" spans="1:16" s="16" customForma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16">
      <c r="A13" s="176" t="s">
        <v>95</v>
      </c>
      <c r="B13" s="240">
        <v>7</v>
      </c>
      <c r="C13" s="241">
        <v>11</v>
      </c>
      <c r="D13" s="241">
        <v>18</v>
      </c>
      <c r="E13" s="240">
        <v>13</v>
      </c>
      <c r="F13" s="241">
        <v>74</v>
      </c>
      <c r="G13" s="241">
        <v>87</v>
      </c>
      <c r="H13" s="240">
        <v>2</v>
      </c>
      <c r="I13" s="241">
        <v>26</v>
      </c>
      <c r="J13" s="241">
        <v>28</v>
      </c>
      <c r="K13" s="240">
        <v>7</v>
      </c>
      <c r="L13" s="241">
        <v>32</v>
      </c>
      <c r="M13" s="241">
        <v>39</v>
      </c>
      <c r="N13" s="17">
        <f>B13+E13+H13+K13</f>
        <v>29</v>
      </c>
      <c r="O13" s="18">
        <f>C13+F13+I13+L13</f>
        <v>143</v>
      </c>
      <c r="P13" s="18">
        <f t="shared" ref="P13:P20" si="0">SUM(N13:O13)</f>
        <v>172</v>
      </c>
    </row>
    <row r="14" spans="1:16">
      <c r="A14" s="114" t="s">
        <v>96</v>
      </c>
      <c r="B14" s="242">
        <v>14</v>
      </c>
      <c r="C14" s="243">
        <v>11</v>
      </c>
      <c r="D14" s="243">
        <v>25</v>
      </c>
      <c r="E14" s="242">
        <v>28</v>
      </c>
      <c r="F14" s="243">
        <v>40</v>
      </c>
      <c r="G14" s="243">
        <v>68</v>
      </c>
      <c r="H14" s="242">
        <v>19</v>
      </c>
      <c r="I14" s="243">
        <v>11</v>
      </c>
      <c r="J14" s="243">
        <v>30</v>
      </c>
      <c r="K14" s="242">
        <v>36</v>
      </c>
      <c r="L14" s="243">
        <v>27</v>
      </c>
      <c r="M14" s="243">
        <v>63</v>
      </c>
      <c r="N14" s="19">
        <f t="shared" ref="N14:N21" si="1">B14+E14+H14+K14</f>
        <v>97</v>
      </c>
      <c r="O14" s="20">
        <f t="shared" ref="O14:O21" si="2">C14+F14+I14+L14</f>
        <v>89</v>
      </c>
      <c r="P14" s="20">
        <f t="shared" si="0"/>
        <v>186</v>
      </c>
    </row>
    <row r="15" spans="1:16">
      <c r="A15" s="114" t="s">
        <v>97</v>
      </c>
      <c r="B15" s="242">
        <v>0</v>
      </c>
      <c r="C15" s="243">
        <v>0</v>
      </c>
      <c r="D15" s="243">
        <v>0</v>
      </c>
      <c r="E15" s="242">
        <v>0</v>
      </c>
      <c r="F15" s="243">
        <v>0</v>
      </c>
      <c r="G15" s="243">
        <v>0</v>
      </c>
      <c r="H15" s="242">
        <v>0</v>
      </c>
      <c r="I15" s="243">
        <v>0</v>
      </c>
      <c r="J15" s="243">
        <v>0</v>
      </c>
      <c r="K15" s="242">
        <v>4</v>
      </c>
      <c r="L15" s="243">
        <v>6</v>
      </c>
      <c r="M15" s="243">
        <v>10</v>
      </c>
      <c r="N15" s="19">
        <f t="shared" si="1"/>
        <v>4</v>
      </c>
      <c r="O15" s="20">
        <f t="shared" si="2"/>
        <v>6</v>
      </c>
      <c r="P15" s="20">
        <f t="shared" si="0"/>
        <v>10</v>
      </c>
    </row>
    <row r="16" spans="1:16">
      <c r="A16" s="114" t="s">
        <v>98</v>
      </c>
      <c r="B16" s="242">
        <v>28</v>
      </c>
      <c r="C16" s="243">
        <v>92</v>
      </c>
      <c r="D16" s="243">
        <v>120</v>
      </c>
      <c r="E16" s="242">
        <v>86</v>
      </c>
      <c r="F16" s="243">
        <v>328</v>
      </c>
      <c r="G16" s="243">
        <v>414</v>
      </c>
      <c r="H16" s="242">
        <v>15</v>
      </c>
      <c r="I16" s="243">
        <v>52</v>
      </c>
      <c r="J16" s="243">
        <v>67</v>
      </c>
      <c r="K16" s="242">
        <v>26</v>
      </c>
      <c r="L16" s="243">
        <v>72</v>
      </c>
      <c r="M16" s="243">
        <v>98</v>
      </c>
      <c r="N16" s="19">
        <f t="shared" si="1"/>
        <v>155</v>
      </c>
      <c r="O16" s="20">
        <f t="shared" si="2"/>
        <v>544</v>
      </c>
      <c r="P16" s="20">
        <f t="shared" si="0"/>
        <v>699</v>
      </c>
    </row>
    <row r="17" spans="1:16">
      <c r="A17" s="114" t="s">
        <v>99</v>
      </c>
      <c r="B17" s="242">
        <v>10</v>
      </c>
      <c r="C17" s="243">
        <v>35</v>
      </c>
      <c r="D17" s="243">
        <v>45</v>
      </c>
      <c r="E17" s="242">
        <v>48</v>
      </c>
      <c r="F17" s="243">
        <v>153</v>
      </c>
      <c r="G17" s="243">
        <v>201</v>
      </c>
      <c r="H17" s="242">
        <v>5</v>
      </c>
      <c r="I17" s="243">
        <v>30</v>
      </c>
      <c r="J17" s="243">
        <v>35</v>
      </c>
      <c r="K17" s="242">
        <v>0</v>
      </c>
      <c r="L17" s="243">
        <v>0</v>
      </c>
      <c r="M17" s="243">
        <v>0</v>
      </c>
      <c r="N17" s="19">
        <f t="shared" si="1"/>
        <v>63</v>
      </c>
      <c r="O17" s="20">
        <f t="shared" si="2"/>
        <v>218</v>
      </c>
      <c r="P17" s="20">
        <f t="shared" si="0"/>
        <v>281</v>
      </c>
    </row>
    <row r="18" spans="1:16">
      <c r="A18" s="114" t="s">
        <v>100</v>
      </c>
      <c r="B18" s="242">
        <v>4</v>
      </c>
      <c r="C18" s="243">
        <v>31</v>
      </c>
      <c r="D18" s="243">
        <v>35</v>
      </c>
      <c r="E18" s="242">
        <v>0</v>
      </c>
      <c r="F18" s="243">
        <v>6</v>
      </c>
      <c r="G18" s="243">
        <v>6</v>
      </c>
      <c r="H18" s="242">
        <v>0</v>
      </c>
      <c r="I18" s="243">
        <v>8</v>
      </c>
      <c r="J18" s="243">
        <v>8</v>
      </c>
      <c r="K18" s="242">
        <v>0</v>
      </c>
      <c r="L18" s="243">
        <v>4</v>
      </c>
      <c r="M18" s="243">
        <v>4</v>
      </c>
      <c r="N18" s="19">
        <f t="shared" si="1"/>
        <v>4</v>
      </c>
      <c r="O18" s="20">
        <f t="shared" si="2"/>
        <v>49</v>
      </c>
      <c r="P18" s="20">
        <f t="shared" si="0"/>
        <v>53</v>
      </c>
    </row>
    <row r="19" spans="1:16">
      <c r="A19" s="114" t="s">
        <v>101</v>
      </c>
      <c r="B19" s="242">
        <v>32</v>
      </c>
      <c r="C19" s="243">
        <v>27</v>
      </c>
      <c r="D19" s="243">
        <v>59</v>
      </c>
      <c r="E19" s="242">
        <v>12</v>
      </c>
      <c r="F19" s="243">
        <v>19</v>
      </c>
      <c r="G19" s="243">
        <v>31</v>
      </c>
      <c r="H19" s="242">
        <v>8</v>
      </c>
      <c r="I19" s="243">
        <v>3</v>
      </c>
      <c r="J19" s="243">
        <v>11</v>
      </c>
      <c r="K19" s="242">
        <v>0</v>
      </c>
      <c r="L19" s="243">
        <v>0</v>
      </c>
      <c r="M19" s="243">
        <v>0</v>
      </c>
      <c r="N19" s="19">
        <f t="shared" si="1"/>
        <v>52</v>
      </c>
      <c r="O19" s="20">
        <f t="shared" si="2"/>
        <v>49</v>
      </c>
      <c r="P19" s="20">
        <f t="shared" si="0"/>
        <v>101</v>
      </c>
    </row>
    <row r="20" spans="1:16">
      <c r="A20" s="114" t="s">
        <v>102</v>
      </c>
      <c r="B20" s="242">
        <v>20</v>
      </c>
      <c r="C20" s="243">
        <v>36</v>
      </c>
      <c r="D20" s="243">
        <v>56</v>
      </c>
      <c r="E20" s="242">
        <v>16</v>
      </c>
      <c r="F20" s="243">
        <v>73</v>
      </c>
      <c r="G20" s="243">
        <v>89</v>
      </c>
      <c r="H20" s="242">
        <v>8</v>
      </c>
      <c r="I20" s="243">
        <v>29</v>
      </c>
      <c r="J20" s="243">
        <v>37</v>
      </c>
      <c r="K20" s="242">
        <v>18</v>
      </c>
      <c r="L20" s="243">
        <v>56</v>
      </c>
      <c r="M20" s="243">
        <v>74</v>
      </c>
      <c r="N20" s="19">
        <f t="shared" si="1"/>
        <v>62</v>
      </c>
      <c r="O20" s="20">
        <f t="shared" si="2"/>
        <v>194</v>
      </c>
      <c r="P20" s="20">
        <f t="shared" si="0"/>
        <v>256</v>
      </c>
    </row>
    <row r="21" spans="1:16" s="21" customFormat="1">
      <c r="A21" s="22" t="s">
        <v>44</v>
      </c>
      <c r="B21" s="23">
        <f>SUM(B13:B20)</f>
        <v>115</v>
      </c>
      <c r="C21" s="24">
        <f t="shared" ref="C21:M21" si="3">SUM(C13:C20)</f>
        <v>243</v>
      </c>
      <c r="D21" s="24">
        <f t="shared" si="3"/>
        <v>358</v>
      </c>
      <c r="E21" s="23">
        <f t="shared" si="3"/>
        <v>203</v>
      </c>
      <c r="F21" s="24">
        <f t="shared" si="3"/>
        <v>693</v>
      </c>
      <c r="G21" s="24">
        <f t="shared" si="3"/>
        <v>896</v>
      </c>
      <c r="H21" s="23">
        <f t="shared" si="3"/>
        <v>57</v>
      </c>
      <c r="I21" s="24">
        <f t="shared" si="3"/>
        <v>159</v>
      </c>
      <c r="J21" s="24">
        <f t="shared" si="3"/>
        <v>216</v>
      </c>
      <c r="K21" s="23">
        <f t="shared" si="3"/>
        <v>91</v>
      </c>
      <c r="L21" s="24">
        <f t="shared" si="3"/>
        <v>197</v>
      </c>
      <c r="M21" s="24">
        <f t="shared" si="3"/>
        <v>288</v>
      </c>
      <c r="N21" s="23">
        <f t="shared" si="1"/>
        <v>466</v>
      </c>
      <c r="O21" s="24">
        <f t="shared" si="2"/>
        <v>1292</v>
      </c>
      <c r="P21" s="24">
        <f>SUM(P13:P20)</f>
        <v>1758</v>
      </c>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P44"/>
  <sheetViews>
    <sheetView zoomScaleNormal="100" workbookViewId="0">
      <selection activeCell="A2" sqref="A2"/>
    </sheetView>
  </sheetViews>
  <sheetFormatPr defaultColWidth="10.7109375" defaultRowHeight="10.8"/>
  <cols>
    <col min="1" max="1" width="35.140625" style="1" customWidth="1"/>
    <col min="2" max="3" width="8.42578125" style="1" customWidth="1"/>
    <col min="4" max="16" width="8.42578125" style="2" customWidth="1"/>
    <col min="17"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B4" s="4"/>
      <c r="C4" s="4"/>
      <c r="D4" s="5"/>
      <c r="E4" s="5"/>
      <c r="F4" s="5"/>
      <c r="G4" s="5"/>
      <c r="H4" s="5"/>
      <c r="I4" s="5"/>
      <c r="J4" s="5"/>
      <c r="K4" s="5"/>
      <c r="L4" s="5"/>
      <c r="M4" s="5"/>
      <c r="N4" s="5"/>
      <c r="O4" s="5"/>
      <c r="P4" s="5"/>
    </row>
    <row r="5" spans="1:16">
      <c r="A5" s="3" t="s">
        <v>6</v>
      </c>
      <c r="B5" s="4"/>
      <c r="C5" s="4"/>
      <c r="D5" s="5"/>
      <c r="E5" s="5"/>
      <c r="F5" s="5"/>
      <c r="G5" s="5"/>
      <c r="H5" s="5"/>
      <c r="I5" s="5"/>
      <c r="J5" s="5"/>
      <c r="K5" s="5"/>
      <c r="L5" s="5"/>
      <c r="M5" s="5"/>
      <c r="N5" s="5"/>
      <c r="O5" s="5"/>
      <c r="P5" s="5"/>
    </row>
    <row r="6" spans="1:16">
      <c r="A6" s="3" t="s">
        <v>84</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103</v>
      </c>
      <c r="B8" s="4"/>
      <c r="C8" s="4"/>
      <c r="D8" s="5"/>
      <c r="E8" s="5"/>
      <c r="F8" s="5"/>
      <c r="G8" s="5"/>
      <c r="H8" s="5"/>
      <c r="I8" s="5"/>
      <c r="J8" s="5"/>
      <c r="K8" s="5"/>
      <c r="L8" s="5"/>
      <c r="M8" s="5"/>
      <c r="N8" s="5"/>
      <c r="O8" s="5"/>
      <c r="P8" s="5"/>
    </row>
    <row r="9" spans="1:16" ht="10.5" customHeight="1" thickBot="1">
      <c r="A9" s="26"/>
      <c r="B9" s="4"/>
      <c r="C9" s="4"/>
      <c r="D9" s="5"/>
    </row>
    <row r="10" spans="1:16" ht="10.5" customHeight="1">
      <c r="A10" s="6"/>
      <c r="B10" s="327" t="s">
        <v>43</v>
      </c>
      <c r="C10" s="328"/>
      <c r="D10" s="329"/>
      <c r="E10" s="8"/>
      <c r="F10" s="7" t="s">
        <v>29</v>
      </c>
      <c r="G10" s="9"/>
      <c r="H10" s="8"/>
      <c r="I10" s="7" t="s">
        <v>30</v>
      </c>
      <c r="J10" s="9"/>
      <c r="K10" s="8"/>
      <c r="L10" s="7" t="s">
        <v>31</v>
      </c>
      <c r="M10" s="9"/>
      <c r="N10" s="8"/>
      <c r="O10" s="7" t="s">
        <v>44</v>
      </c>
      <c r="P10" s="10"/>
    </row>
    <row r="11" spans="1:16" ht="10.5" customHeight="1">
      <c r="B11" s="330" t="s">
        <v>45</v>
      </c>
      <c r="C11" s="331"/>
      <c r="D11" s="332"/>
      <c r="E11" s="11"/>
      <c r="F11" s="4"/>
      <c r="G11" s="5"/>
      <c r="H11" s="11"/>
      <c r="I11" s="4"/>
      <c r="J11" s="5"/>
      <c r="K11" s="11"/>
      <c r="L11" s="4"/>
      <c r="M11" s="5"/>
      <c r="N11" s="11"/>
      <c r="O11" s="4"/>
      <c r="P11" s="5"/>
    </row>
    <row r="12" spans="1:16" s="16" customFormat="1" ht="10.5" customHeigh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16" s="202" customFormat="1">
      <c r="A13" s="214" t="s">
        <v>104</v>
      </c>
      <c r="B13" s="253">
        <v>0</v>
      </c>
      <c r="C13" s="254">
        <v>127</v>
      </c>
      <c r="D13" s="254">
        <v>127</v>
      </c>
      <c r="E13" s="253">
        <v>2</v>
      </c>
      <c r="F13" s="254">
        <v>219</v>
      </c>
      <c r="G13" s="254">
        <v>221</v>
      </c>
      <c r="H13" s="253">
        <v>0</v>
      </c>
      <c r="I13" s="254">
        <v>21</v>
      </c>
      <c r="J13" s="254">
        <v>21</v>
      </c>
      <c r="K13" s="253">
        <v>0</v>
      </c>
      <c r="L13" s="254">
        <v>6</v>
      </c>
      <c r="M13" s="255">
        <v>6</v>
      </c>
      <c r="N13" s="215">
        <f>B13+E13+H13+K13</f>
        <v>2</v>
      </c>
      <c r="O13" s="215">
        <f>C13+F13+I13+L13</f>
        <v>373</v>
      </c>
      <c r="P13" s="215">
        <f>SUM(N13:O13)</f>
        <v>375</v>
      </c>
    </row>
    <row r="14" spans="1:16" s="202" customFormat="1">
      <c r="A14" s="216" t="s">
        <v>105</v>
      </c>
      <c r="B14" s="248">
        <v>14</v>
      </c>
      <c r="C14" s="247">
        <v>13</v>
      </c>
      <c r="D14" s="247">
        <v>27</v>
      </c>
      <c r="E14" s="248">
        <v>88</v>
      </c>
      <c r="F14" s="247">
        <v>70</v>
      </c>
      <c r="G14" s="247">
        <v>158</v>
      </c>
      <c r="H14" s="248">
        <v>23</v>
      </c>
      <c r="I14" s="247">
        <v>25</v>
      </c>
      <c r="J14" s="247">
        <v>48</v>
      </c>
      <c r="K14" s="248">
        <v>11</v>
      </c>
      <c r="L14" s="247">
        <v>5</v>
      </c>
      <c r="M14" s="247">
        <v>16</v>
      </c>
      <c r="N14" s="199">
        <f t="shared" ref="N14:N41" si="0">B14+E14+H14+K14</f>
        <v>136</v>
      </c>
      <c r="O14" s="200">
        <f t="shared" ref="O14:O41" si="1">C14+F14+I14+L14</f>
        <v>113</v>
      </c>
      <c r="P14" s="200">
        <f t="shared" ref="P14:P41" si="2">SUM(N14:O14)</f>
        <v>249</v>
      </c>
    </row>
    <row r="15" spans="1:16" s="202" customFormat="1">
      <c r="A15" s="216" t="s">
        <v>106</v>
      </c>
      <c r="B15" s="248">
        <v>1</v>
      </c>
      <c r="C15" s="247">
        <v>0</v>
      </c>
      <c r="D15" s="247">
        <v>1</v>
      </c>
      <c r="E15" s="248">
        <v>109</v>
      </c>
      <c r="F15" s="247">
        <v>14</v>
      </c>
      <c r="G15" s="247">
        <v>123</v>
      </c>
      <c r="H15" s="248">
        <v>0</v>
      </c>
      <c r="I15" s="247">
        <v>0</v>
      </c>
      <c r="J15" s="247">
        <v>0</v>
      </c>
      <c r="K15" s="248">
        <v>16</v>
      </c>
      <c r="L15" s="247">
        <v>0</v>
      </c>
      <c r="M15" s="247">
        <v>16</v>
      </c>
      <c r="N15" s="199">
        <f t="shared" si="0"/>
        <v>126</v>
      </c>
      <c r="O15" s="200">
        <f t="shared" si="1"/>
        <v>14</v>
      </c>
      <c r="P15" s="200">
        <f t="shared" si="2"/>
        <v>140</v>
      </c>
    </row>
    <row r="16" spans="1:16" s="202" customFormat="1">
      <c r="A16" s="216" t="s">
        <v>107</v>
      </c>
      <c r="B16" s="248">
        <v>5</v>
      </c>
      <c r="C16" s="247">
        <v>0</v>
      </c>
      <c r="D16" s="247">
        <v>5</v>
      </c>
      <c r="E16" s="248">
        <v>80</v>
      </c>
      <c r="F16" s="247">
        <v>0</v>
      </c>
      <c r="G16" s="247">
        <v>80</v>
      </c>
      <c r="H16" s="248">
        <v>16</v>
      </c>
      <c r="I16" s="247">
        <v>0</v>
      </c>
      <c r="J16" s="247">
        <v>16</v>
      </c>
      <c r="K16" s="248">
        <v>0</v>
      </c>
      <c r="L16" s="247">
        <v>0</v>
      </c>
      <c r="M16" s="247">
        <v>0</v>
      </c>
      <c r="N16" s="199">
        <f t="shared" si="0"/>
        <v>101</v>
      </c>
      <c r="O16" s="200">
        <f t="shared" si="1"/>
        <v>0</v>
      </c>
      <c r="P16" s="200">
        <f t="shared" si="2"/>
        <v>101</v>
      </c>
    </row>
    <row r="17" spans="1:16" s="202" customFormat="1">
      <c r="A17" s="216" t="s">
        <v>108</v>
      </c>
      <c r="B17" s="248">
        <v>4</v>
      </c>
      <c r="C17" s="247">
        <v>5</v>
      </c>
      <c r="D17" s="247">
        <v>9</v>
      </c>
      <c r="E17" s="248">
        <v>12</v>
      </c>
      <c r="F17" s="247">
        <v>15</v>
      </c>
      <c r="G17" s="247">
        <v>27</v>
      </c>
      <c r="H17" s="248">
        <v>9</v>
      </c>
      <c r="I17" s="247">
        <v>8</v>
      </c>
      <c r="J17" s="247">
        <v>17</v>
      </c>
      <c r="K17" s="248">
        <v>6</v>
      </c>
      <c r="L17" s="247">
        <v>5</v>
      </c>
      <c r="M17" s="247">
        <v>11</v>
      </c>
      <c r="N17" s="199">
        <f t="shared" si="0"/>
        <v>31</v>
      </c>
      <c r="O17" s="200">
        <f t="shared" si="1"/>
        <v>33</v>
      </c>
      <c r="P17" s="200">
        <f t="shared" si="2"/>
        <v>64</v>
      </c>
    </row>
    <row r="18" spans="1:16" s="202" customFormat="1">
      <c r="A18" s="216" t="s">
        <v>109</v>
      </c>
      <c r="B18" s="248">
        <v>0</v>
      </c>
      <c r="C18" s="247">
        <v>10</v>
      </c>
      <c r="D18" s="247">
        <v>10</v>
      </c>
      <c r="E18" s="248">
        <v>10</v>
      </c>
      <c r="F18" s="247">
        <v>147</v>
      </c>
      <c r="G18" s="247">
        <v>157</v>
      </c>
      <c r="H18" s="248">
        <v>3</v>
      </c>
      <c r="I18" s="247">
        <v>22</v>
      </c>
      <c r="J18" s="247">
        <v>25</v>
      </c>
      <c r="K18" s="248">
        <v>0</v>
      </c>
      <c r="L18" s="247">
        <v>0</v>
      </c>
      <c r="M18" s="247">
        <v>0</v>
      </c>
      <c r="N18" s="199">
        <f>B18+E18+H18+K18</f>
        <v>13</v>
      </c>
      <c r="O18" s="200">
        <f>C18+F18+I18+L18</f>
        <v>179</v>
      </c>
      <c r="P18" s="200">
        <f>SUM(N18:O18)</f>
        <v>192</v>
      </c>
    </row>
    <row r="19" spans="1:16" s="202" customFormat="1">
      <c r="A19" s="216" t="s">
        <v>110</v>
      </c>
      <c r="B19" s="248">
        <v>32</v>
      </c>
      <c r="C19" s="247">
        <v>0</v>
      </c>
      <c r="D19" s="247">
        <v>32</v>
      </c>
      <c r="E19" s="248">
        <v>205</v>
      </c>
      <c r="F19" s="247">
        <v>6</v>
      </c>
      <c r="G19" s="247">
        <v>211</v>
      </c>
      <c r="H19" s="248">
        <v>18</v>
      </c>
      <c r="I19" s="247">
        <v>0</v>
      </c>
      <c r="J19" s="247">
        <v>18</v>
      </c>
      <c r="K19" s="248">
        <v>40</v>
      </c>
      <c r="L19" s="247">
        <v>0</v>
      </c>
      <c r="M19" s="247">
        <v>40</v>
      </c>
      <c r="N19" s="199">
        <f>B19+E19+H19+K19</f>
        <v>295</v>
      </c>
      <c r="O19" s="200">
        <f>C19+F19+I19+L19</f>
        <v>6</v>
      </c>
      <c r="P19" s="200">
        <f>SUM(N19:O19)</f>
        <v>301</v>
      </c>
    </row>
    <row r="20" spans="1:16" s="202" customFormat="1">
      <c r="A20" s="216" t="s">
        <v>111</v>
      </c>
      <c r="B20" s="248">
        <v>118</v>
      </c>
      <c r="C20" s="247">
        <v>3</v>
      </c>
      <c r="D20" s="247">
        <v>121</v>
      </c>
      <c r="E20" s="248">
        <v>619</v>
      </c>
      <c r="F20" s="247">
        <v>15</v>
      </c>
      <c r="G20" s="247">
        <v>634</v>
      </c>
      <c r="H20" s="248">
        <v>99</v>
      </c>
      <c r="I20" s="247">
        <v>2</v>
      </c>
      <c r="J20" s="247">
        <v>101</v>
      </c>
      <c r="K20" s="248">
        <v>92</v>
      </c>
      <c r="L20" s="247">
        <v>2</v>
      </c>
      <c r="M20" s="247">
        <v>94</v>
      </c>
      <c r="N20" s="199">
        <f t="shared" si="0"/>
        <v>928</v>
      </c>
      <c r="O20" s="200">
        <f t="shared" si="1"/>
        <v>22</v>
      </c>
      <c r="P20" s="200">
        <f t="shared" si="2"/>
        <v>950</v>
      </c>
    </row>
    <row r="21" spans="1:16" s="202" customFormat="1">
      <c r="A21" s="216" t="s">
        <v>112</v>
      </c>
      <c r="B21" s="248">
        <v>101</v>
      </c>
      <c r="C21" s="247">
        <v>4</v>
      </c>
      <c r="D21" s="247">
        <v>105</v>
      </c>
      <c r="E21" s="248">
        <v>609</v>
      </c>
      <c r="F21" s="247">
        <v>4</v>
      </c>
      <c r="G21" s="247">
        <v>613</v>
      </c>
      <c r="H21" s="248">
        <v>78</v>
      </c>
      <c r="I21" s="247">
        <v>1</v>
      </c>
      <c r="J21" s="247">
        <v>79</v>
      </c>
      <c r="K21" s="248">
        <v>64</v>
      </c>
      <c r="L21" s="247">
        <v>3</v>
      </c>
      <c r="M21" s="247">
        <v>67</v>
      </c>
      <c r="N21" s="199">
        <f t="shared" si="0"/>
        <v>852</v>
      </c>
      <c r="O21" s="200">
        <f t="shared" si="1"/>
        <v>12</v>
      </c>
      <c r="P21" s="200">
        <f t="shared" si="2"/>
        <v>864</v>
      </c>
    </row>
    <row r="22" spans="1:16" s="202" customFormat="1">
      <c r="A22" s="216" t="s">
        <v>113</v>
      </c>
      <c r="B22" s="248">
        <v>7</v>
      </c>
      <c r="C22" s="247">
        <v>7</v>
      </c>
      <c r="D22" s="247">
        <v>14</v>
      </c>
      <c r="E22" s="248">
        <v>11</v>
      </c>
      <c r="F22" s="247">
        <v>30</v>
      </c>
      <c r="G22" s="247">
        <v>41</v>
      </c>
      <c r="H22" s="248">
        <v>0</v>
      </c>
      <c r="I22" s="247">
        <v>0</v>
      </c>
      <c r="J22" s="247">
        <v>0</v>
      </c>
      <c r="K22" s="248">
        <v>8</v>
      </c>
      <c r="L22" s="247">
        <v>12</v>
      </c>
      <c r="M22" s="247">
        <v>20</v>
      </c>
      <c r="N22" s="199">
        <f t="shared" si="0"/>
        <v>26</v>
      </c>
      <c r="O22" s="200">
        <f t="shared" si="1"/>
        <v>49</v>
      </c>
      <c r="P22" s="200">
        <f t="shared" si="2"/>
        <v>75</v>
      </c>
    </row>
    <row r="23" spans="1:16" s="202" customFormat="1">
      <c r="A23" s="216" t="s">
        <v>114</v>
      </c>
      <c r="B23" s="248">
        <v>0</v>
      </c>
      <c r="C23" s="247">
        <v>0</v>
      </c>
      <c r="D23" s="247">
        <v>0</v>
      </c>
      <c r="E23" s="248">
        <v>25</v>
      </c>
      <c r="F23" s="247">
        <v>7</v>
      </c>
      <c r="G23" s="247">
        <v>32</v>
      </c>
      <c r="H23" s="248">
        <v>0</v>
      </c>
      <c r="I23" s="247">
        <v>0</v>
      </c>
      <c r="J23" s="247">
        <v>0</v>
      </c>
      <c r="K23" s="248">
        <v>0</v>
      </c>
      <c r="L23" s="247">
        <v>0</v>
      </c>
      <c r="M23" s="247">
        <v>0</v>
      </c>
      <c r="N23" s="199">
        <f t="shared" si="0"/>
        <v>25</v>
      </c>
      <c r="O23" s="200">
        <f t="shared" si="1"/>
        <v>7</v>
      </c>
      <c r="P23" s="200">
        <f t="shared" si="2"/>
        <v>32</v>
      </c>
    </row>
    <row r="24" spans="1:16" s="202" customFormat="1">
      <c r="A24" s="216" t="s">
        <v>115</v>
      </c>
      <c r="B24" s="248">
        <v>89</v>
      </c>
      <c r="C24" s="247">
        <v>23</v>
      </c>
      <c r="D24" s="247">
        <v>112</v>
      </c>
      <c r="E24" s="248">
        <v>209</v>
      </c>
      <c r="F24" s="247">
        <v>90</v>
      </c>
      <c r="G24" s="247">
        <v>299</v>
      </c>
      <c r="H24" s="248">
        <v>0</v>
      </c>
      <c r="I24" s="247">
        <v>0</v>
      </c>
      <c r="J24" s="247">
        <v>0</v>
      </c>
      <c r="K24" s="248">
        <v>43</v>
      </c>
      <c r="L24" s="247">
        <v>13</v>
      </c>
      <c r="M24" s="247">
        <v>56</v>
      </c>
      <c r="N24" s="199">
        <f t="shared" si="0"/>
        <v>341</v>
      </c>
      <c r="O24" s="200">
        <f t="shared" si="1"/>
        <v>126</v>
      </c>
      <c r="P24" s="200">
        <f t="shared" si="2"/>
        <v>467</v>
      </c>
    </row>
    <row r="25" spans="1:16" s="202" customFormat="1">
      <c r="A25" s="216" t="s">
        <v>116</v>
      </c>
      <c r="B25" s="248">
        <v>524</v>
      </c>
      <c r="C25" s="247">
        <v>279</v>
      </c>
      <c r="D25" s="247">
        <v>803</v>
      </c>
      <c r="E25" s="248">
        <v>1789</v>
      </c>
      <c r="F25" s="247">
        <v>890</v>
      </c>
      <c r="G25" s="247">
        <v>2679</v>
      </c>
      <c r="H25" s="248">
        <v>48</v>
      </c>
      <c r="I25" s="247">
        <v>22</v>
      </c>
      <c r="J25" s="247">
        <v>70</v>
      </c>
      <c r="K25" s="248">
        <v>105</v>
      </c>
      <c r="L25" s="247">
        <v>32</v>
      </c>
      <c r="M25" s="247">
        <v>137</v>
      </c>
      <c r="N25" s="199">
        <f t="shared" si="0"/>
        <v>2466</v>
      </c>
      <c r="O25" s="200">
        <f t="shared" si="1"/>
        <v>1223</v>
      </c>
      <c r="P25" s="200">
        <f t="shared" si="2"/>
        <v>3689</v>
      </c>
    </row>
    <row r="26" spans="1:16" s="202" customFormat="1">
      <c r="A26" s="216" t="s">
        <v>117</v>
      </c>
      <c r="B26" s="248">
        <v>47</v>
      </c>
      <c r="C26" s="247">
        <v>29</v>
      </c>
      <c r="D26" s="247">
        <v>76</v>
      </c>
      <c r="E26" s="248">
        <v>314</v>
      </c>
      <c r="F26" s="247">
        <v>447</v>
      </c>
      <c r="G26" s="247">
        <v>761</v>
      </c>
      <c r="H26" s="248">
        <v>6</v>
      </c>
      <c r="I26" s="247">
        <v>11</v>
      </c>
      <c r="J26" s="247">
        <v>17</v>
      </c>
      <c r="K26" s="248">
        <v>1</v>
      </c>
      <c r="L26" s="247">
        <v>5</v>
      </c>
      <c r="M26" s="247">
        <v>6</v>
      </c>
      <c r="N26" s="199">
        <f t="shared" si="0"/>
        <v>368</v>
      </c>
      <c r="O26" s="200">
        <f t="shared" si="1"/>
        <v>492</v>
      </c>
      <c r="P26" s="200">
        <f t="shared" si="2"/>
        <v>860</v>
      </c>
    </row>
    <row r="27" spans="1:16" s="202" customFormat="1">
      <c r="A27" s="216" t="s">
        <v>118</v>
      </c>
      <c r="B27" s="248">
        <v>23</v>
      </c>
      <c r="C27" s="247">
        <v>11</v>
      </c>
      <c r="D27" s="247">
        <v>34</v>
      </c>
      <c r="E27" s="248">
        <v>93</v>
      </c>
      <c r="F27" s="247">
        <v>66</v>
      </c>
      <c r="G27" s="247">
        <v>159</v>
      </c>
      <c r="H27" s="248">
        <v>13</v>
      </c>
      <c r="I27" s="247">
        <v>8</v>
      </c>
      <c r="J27" s="247">
        <v>21</v>
      </c>
      <c r="K27" s="248">
        <v>10</v>
      </c>
      <c r="L27" s="247">
        <v>3</v>
      </c>
      <c r="M27" s="247">
        <v>13</v>
      </c>
      <c r="N27" s="199">
        <f t="shared" si="0"/>
        <v>139</v>
      </c>
      <c r="O27" s="200">
        <f t="shared" si="1"/>
        <v>88</v>
      </c>
      <c r="P27" s="200">
        <f t="shared" si="2"/>
        <v>227</v>
      </c>
    </row>
    <row r="28" spans="1:16" s="202" customFormat="1">
      <c r="A28" s="216" t="s">
        <v>119</v>
      </c>
      <c r="B28" s="248">
        <v>10</v>
      </c>
      <c r="C28" s="247">
        <v>1</v>
      </c>
      <c r="D28" s="247">
        <v>11</v>
      </c>
      <c r="E28" s="248">
        <v>380</v>
      </c>
      <c r="F28" s="247">
        <v>16</v>
      </c>
      <c r="G28" s="247">
        <v>396</v>
      </c>
      <c r="H28" s="248">
        <v>36</v>
      </c>
      <c r="I28" s="247">
        <v>2</v>
      </c>
      <c r="J28" s="247">
        <v>38</v>
      </c>
      <c r="K28" s="248">
        <v>23</v>
      </c>
      <c r="L28" s="247">
        <v>3</v>
      </c>
      <c r="M28" s="247">
        <v>26</v>
      </c>
      <c r="N28" s="199">
        <f t="shared" si="0"/>
        <v>449</v>
      </c>
      <c r="O28" s="200">
        <f t="shared" si="1"/>
        <v>22</v>
      </c>
      <c r="P28" s="200">
        <f t="shared" si="2"/>
        <v>471</v>
      </c>
    </row>
    <row r="29" spans="1:16" s="202" customFormat="1">
      <c r="A29" s="216" t="s">
        <v>120</v>
      </c>
      <c r="B29" s="248">
        <v>19</v>
      </c>
      <c r="C29" s="247">
        <v>1</v>
      </c>
      <c r="D29" s="247">
        <v>20</v>
      </c>
      <c r="E29" s="248">
        <v>784</v>
      </c>
      <c r="F29" s="247">
        <v>57</v>
      </c>
      <c r="G29" s="247">
        <v>841</v>
      </c>
      <c r="H29" s="248">
        <v>76</v>
      </c>
      <c r="I29" s="247">
        <v>10</v>
      </c>
      <c r="J29" s="247">
        <v>86</v>
      </c>
      <c r="K29" s="248">
        <v>85</v>
      </c>
      <c r="L29" s="247">
        <v>7</v>
      </c>
      <c r="M29" s="247">
        <v>92</v>
      </c>
      <c r="N29" s="199">
        <f t="shared" si="0"/>
        <v>964</v>
      </c>
      <c r="O29" s="200">
        <f t="shared" si="1"/>
        <v>75</v>
      </c>
      <c r="P29" s="200">
        <f t="shared" si="2"/>
        <v>1039</v>
      </c>
    </row>
    <row r="30" spans="1:16" s="202" customFormat="1">
      <c r="A30" s="216" t="s">
        <v>121</v>
      </c>
      <c r="B30" s="248">
        <v>612</v>
      </c>
      <c r="C30" s="247">
        <v>166</v>
      </c>
      <c r="D30" s="247">
        <v>778</v>
      </c>
      <c r="E30" s="248">
        <v>519</v>
      </c>
      <c r="F30" s="247">
        <v>198</v>
      </c>
      <c r="G30" s="247">
        <v>717</v>
      </c>
      <c r="H30" s="248">
        <v>34</v>
      </c>
      <c r="I30" s="247">
        <v>10</v>
      </c>
      <c r="J30" s="247">
        <v>44</v>
      </c>
      <c r="K30" s="248">
        <v>45</v>
      </c>
      <c r="L30" s="247">
        <v>15</v>
      </c>
      <c r="M30" s="247">
        <v>60</v>
      </c>
      <c r="N30" s="199">
        <f t="shared" si="0"/>
        <v>1210</v>
      </c>
      <c r="O30" s="200">
        <f t="shared" si="1"/>
        <v>389</v>
      </c>
      <c r="P30" s="200">
        <f t="shared" si="2"/>
        <v>1599</v>
      </c>
    </row>
    <row r="31" spans="1:16" s="202" customFormat="1">
      <c r="A31" s="216" t="s">
        <v>122</v>
      </c>
      <c r="B31" s="248">
        <v>16</v>
      </c>
      <c r="C31" s="247">
        <v>3</v>
      </c>
      <c r="D31" s="247">
        <v>19</v>
      </c>
      <c r="E31" s="248">
        <v>1</v>
      </c>
      <c r="F31" s="247">
        <v>0</v>
      </c>
      <c r="G31" s="247">
        <v>1</v>
      </c>
      <c r="H31" s="248">
        <v>0</v>
      </c>
      <c r="I31" s="247">
        <v>0</v>
      </c>
      <c r="J31" s="247">
        <v>0</v>
      </c>
      <c r="K31" s="248">
        <v>0</v>
      </c>
      <c r="L31" s="247">
        <v>0</v>
      </c>
      <c r="M31" s="247">
        <v>0</v>
      </c>
      <c r="N31" s="199">
        <f t="shared" si="0"/>
        <v>17</v>
      </c>
      <c r="O31" s="200">
        <f t="shared" si="1"/>
        <v>3</v>
      </c>
      <c r="P31" s="200">
        <f t="shared" si="2"/>
        <v>20</v>
      </c>
    </row>
    <row r="32" spans="1:16" s="202" customFormat="1">
      <c r="A32" s="216" t="s">
        <v>123</v>
      </c>
      <c r="B32" s="248">
        <v>6</v>
      </c>
      <c r="C32" s="247">
        <v>0</v>
      </c>
      <c r="D32" s="247">
        <v>6</v>
      </c>
      <c r="E32" s="248">
        <v>0</v>
      </c>
      <c r="F32" s="247">
        <v>0</v>
      </c>
      <c r="G32" s="247">
        <v>0</v>
      </c>
      <c r="H32" s="248">
        <v>0</v>
      </c>
      <c r="I32" s="247">
        <v>0</v>
      </c>
      <c r="J32" s="247">
        <v>0</v>
      </c>
      <c r="K32" s="248">
        <v>0</v>
      </c>
      <c r="L32" s="247">
        <v>0</v>
      </c>
      <c r="M32" s="247">
        <v>0</v>
      </c>
      <c r="N32" s="199">
        <f t="shared" si="0"/>
        <v>6</v>
      </c>
      <c r="O32" s="200">
        <f t="shared" si="1"/>
        <v>0</v>
      </c>
      <c r="P32" s="200">
        <f t="shared" si="2"/>
        <v>6</v>
      </c>
    </row>
    <row r="33" spans="1:16" s="202" customFormat="1">
      <c r="A33" s="216" t="s">
        <v>124</v>
      </c>
      <c r="B33" s="248">
        <v>5</v>
      </c>
      <c r="C33" s="247">
        <v>0</v>
      </c>
      <c r="D33" s="247">
        <v>5</v>
      </c>
      <c r="E33" s="248">
        <v>646</v>
      </c>
      <c r="F33" s="247">
        <v>22</v>
      </c>
      <c r="G33" s="247">
        <v>668</v>
      </c>
      <c r="H33" s="248">
        <v>89</v>
      </c>
      <c r="I33" s="247">
        <v>4</v>
      </c>
      <c r="J33" s="247">
        <v>93</v>
      </c>
      <c r="K33" s="248">
        <v>56</v>
      </c>
      <c r="L33" s="247">
        <v>2</v>
      </c>
      <c r="M33" s="247">
        <v>58</v>
      </c>
      <c r="N33" s="199">
        <f t="shared" si="0"/>
        <v>796</v>
      </c>
      <c r="O33" s="200">
        <f t="shared" si="1"/>
        <v>28</v>
      </c>
      <c r="P33" s="200">
        <f t="shared" si="2"/>
        <v>824</v>
      </c>
    </row>
    <row r="34" spans="1:16" s="202" customFormat="1">
      <c r="A34" s="216" t="s">
        <v>125</v>
      </c>
      <c r="B34" s="248">
        <v>39</v>
      </c>
      <c r="C34" s="247">
        <v>48</v>
      </c>
      <c r="D34" s="247">
        <v>87</v>
      </c>
      <c r="E34" s="248">
        <v>118</v>
      </c>
      <c r="F34" s="247">
        <v>89</v>
      </c>
      <c r="G34" s="247">
        <v>207</v>
      </c>
      <c r="H34" s="248">
        <v>62</v>
      </c>
      <c r="I34" s="247">
        <v>49</v>
      </c>
      <c r="J34" s="247">
        <v>111</v>
      </c>
      <c r="K34" s="248">
        <v>7</v>
      </c>
      <c r="L34" s="247">
        <v>9</v>
      </c>
      <c r="M34" s="247">
        <v>16</v>
      </c>
      <c r="N34" s="199">
        <f t="shared" si="0"/>
        <v>226</v>
      </c>
      <c r="O34" s="200">
        <f t="shared" si="1"/>
        <v>195</v>
      </c>
      <c r="P34" s="200">
        <f t="shared" si="2"/>
        <v>421</v>
      </c>
    </row>
    <row r="35" spans="1:16" s="202" customFormat="1">
      <c r="A35" s="216" t="s">
        <v>126</v>
      </c>
      <c r="B35" s="248">
        <v>1</v>
      </c>
      <c r="C35" s="247">
        <v>0</v>
      </c>
      <c r="D35" s="247">
        <v>1</v>
      </c>
      <c r="E35" s="248">
        <v>3</v>
      </c>
      <c r="F35" s="247">
        <v>1</v>
      </c>
      <c r="G35" s="247">
        <v>4</v>
      </c>
      <c r="H35" s="248">
        <v>5</v>
      </c>
      <c r="I35" s="247">
        <v>0</v>
      </c>
      <c r="J35" s="247">
        <v>5</v>
      </c>
      <c r="K35" s="248">
        <v>0</v>
      </c>
      <c r="L35" s="247">
        <v>0</v>
      </c>
      <c r="M35" s="247">
        <v>0</v>
      </c>
      <c r="N35" s="199">
        <f t="shared" si="0"/>
        <v>9</v>
      </c>
      <c r="O35" s="200">
        <f t="shared" si="1"/>
        <v>1</v>
      </c>
      <c r="P35" s="200">
        <f t="shared" si="2"/>
        <v>10</v>
      </c>
    </row>
    <row r="36" spans="1:16" s="202" customFormat="1">
      <c r="A36" s="216" t="s">
        <v>127</v>
      </c>
      <c r="B36" s="248">
        <v>213</v>
      </c>
      <c r="C36" s="247">
        <v>705</v>
      </c>
      <c r="D36" s="247">
        <v>918</v>
      </c>
      <c r="E36" s="248">
        <v>1264</v>
      </c>
      <c r="F36" s="247">
        <v>4036</v>
      </c>
      <c r="G36" s="247">
        <v>5300</v>
      </c>
      <c r="H36" s="248">
        <v>18</v>
      </c>
      <c r="I36" s="247">
        <v>52</v>
      </c>
      <c r="J36" s="247">
        <v>70</v>
      </c>
      <c r="K36" s="248">
        <v>27</v>
      </c>
      <c r="L36" s="247">
        <v>87</v>
      </c>
      <c r="M36" s="247">
        <v>114</v>
      </c>
      <c r="N36" s="199">
        <f t="shared" si="0"/>
        <v>1522</v>
      </c>
      <c r="O36" s="200">
        <f t="shared" si="1"/>
        <v>4880</v>
      </c>
      <c r="P36" s="200">
        <f t="shared" si="2"/>
        <v>6402</v>
      </c>
    </row>
    <row r="37" spans="1:16" s="202" customFormat="1">
      <c r="A37" s="216" t="s">
        <v>128</v>
      </c>
      <c r="B37" s="248">
        <v>79</v>
      </c>
      <c r="C37" s="247">
        <v>35</v>
      </c>
      <c r="D37" s="247">
        <v>114</v>
      </c>
      <c r="E37" s="248">
        <v>487</v>
      </c>
      <c r="F37" s="247">
        <v>269</v>
      </c>
      <c r="G37" s="247">
        <v>756</v>
      </c>
      <c r="H37" s="248">
        <v>65</v>
      </c>
      <c r="I37" s="247">
        <v>16</v>
      </c>
      <c r="J37" s="247">
        <v>81</v>
      </c>
      <c r="K37" s="248">
        <v>29</v>
      </c>
      <c r="L37" s="247">
        <v>18</v>
      </c>
      <c r="M37" s="247">
        <v>47</v>
      </c>
      <c r="N37" s="199">
        <f t="shared" si="0"/>
        <v>660</v>
      </c>
      <c r="O37" s="200">
        <f t="shared" si="1"/>
        <v>338</v>
      </c>
      <c r="P37" s="200">
        <f t="shared" si="2"/>
        <v>998</v>
      </c>
    </row>
    <row r="38" spans="1:16" s="202" customFormat="1">
      <c r="A38" s="216" t="s">
        <v>129</v>
      </c>
      <c r="B38" s="248">
        <v>0</v>
      </c>
      <c r="C38" s="247">
        <v>0</v>
      </c>
      <c r="D38" s="247">
        <v>0</v>
      </c>
      <c r="E38" s="248">
        <v>0</v>
      </c>
      <c r="F38" s="247">
        <v>0</v>
      </c>
      <c r="G38" s="247">
        <v>0</v>
      </c>
      <c r="H38" s="248">
        <v>16</v>
      </c>
      <c r="I38" s="247">
        <v>2</v>
      </c>
      <c r="J38" s="247">
        <v>18</v>
      </c>
      <c r="K38" s="248">
        <v>0</v>
      </c>
      <c r="L38" s="247">
        <v>0</v>
      </c>
      <c r="M38" s="247">
        <v>0</v>
      </c>
      <c r="N38" s="199">
        <f t="shared" si="0"/>
        <v>16</v>
      </c>
      <c r="O38" s="200">
        <f t="shared" si="1"/>
        <v>2</v>
      </c>
      <c r="P38" s="200">
        <f t="shared" si="2"/>
        <v>18</v>
      </c>
    </row>
    <row r="39" spans="1:16" s="202" customFormat="1">
      <c r="A39" s="216" t="s">
        <v>130</v>
      </c>
      <c r="B39" s="248">
        <v>0</v>
      </c>
      <c r="C39" s="247">
        <v>0</v>
      </c>
      <c r="D39" s="247">
        <v>0</v>
      </c>
      <c r="E39" s="248">
        <v>0</v>
      </c>
      <c r="F39" s="247">
        <v>0</v>
      </c>
      <c r="G39" s="247">
        <v>0</v>
      </c>
      <c r="H39" s="248">
        <v>0</v>
      </c>
      <c r="I39" s="247">
        <v>2</v>
      </c>
      <c r="J39" s="247">
        <v>2</v>
      </c>
      <c r="K39" s="248">
        <v>0</v>
      </c>
      <c r="L39" s="247">
        <v>0</v>
      </c>
      <c r="M39" s="247">
        <v>0</v>
      </c>
      <c r="N39" s="199">
        <f t="shared" si="0"/>
        <v>0</v>
      </c>
      <c r="O39" s="200">
        <f t="shared" si="1"/>
        <v>2</v>
      </c>
      <c r="P39" s="200">
        <f t="shared" si="2"/>
        <v>2</v>
      </c>
    </row>
    <row r="40" spans="1:16" s="202" customFormat="1">
      <c r="A40" s="216" t="s">
        <v>131</v>
      </c>
      <c r="B40" s="248">
        <v>35</v>
      </c>
      <c r="C40" s="247">
        <v>49</v>
      </c>
      <c r="D40" s="247">
        <v>84</v>
      </c>
      <c r="E40" s="248">
        <v>56</v>
      </c>
      <c r="F40" s="247">
        <v>91</v>
      </c>
      <c r="G40" s="247">
        <v>147</v>
      </c>
      <c r="H40" s="248">
        <v>6</v>
      </c>
      <c r="I40" s="247">
        <v>10</v>
      </c>
      <c r="J40" s="247">
        <v>16</v>
      </c>
      <c r="K40" s="248">
        <v>0</v>
      </c>
      <c r="L40" s="247">
        <v>9</v>
      </c>
      <c r="M40" s="247">
        <v>9</v>
      </c>
      <c r="N40" s="199">
        <f t="shared" si="0"/>
        <v>97</v>
      </c>
      <c r="O40" s="200">
        <f t="shared" si="1"/>
        <v>159</v>
      </c>
      <c r="P40" s="200">
        <f t="shared" si="2"/>
        <v>256</v>
      </c>
    </row>
    <row r="41" spans="1:16" s="202" customFormat="1">
      <c r="A41" s="216" t="s">
        <v>59</v>
      </c>
      <c r="B41" s="248">
        <v>13</v>
      </c>
      <c r="C41" s="247">
        <v>8</v>
      </c>
      <c r="D41" s="247">
        <v>21</v>
      </c>
      <c r="E41" s="248">
        <v>13</v>
      </c>
      <c r="F41" s="247">
        <v>4</v>
      </c>
      <c r="G41" s="247">
        <v>17</v>
      </c>
      <c r="H41" s="248">
        <v>0</v>
      </c>
      <c r="I41" s="247">
        <v>0</v>
      </c>
      <c r="J41" s="247">
        <v>0</v>
      </c>
      <c r="K41" s="248">
        <v>16</v>
      </c>
      <c r="L41" s="247">
        <v>1</v>
      </c>
      <c r="M41" s="247">
        <v>17</v>
      </c>
      <c r="N41" s="199">
        <f t="shared" si="0"/>
        <v>42</v>
      </c>
      <c r="O41" s="200">
        <f t="shared" si="1"/>
        <v>13</v>
      </c>
      <c r="P41" s="200">
        <f t="shared" si="2"/>
        <v>55</v>
      </c>
    </row>
    <row r="42" spans="1:16" s="202" customFormat="1">
      <c r="A42" s="203" t="s">
        <v>44</v>
      </c>
      <c r="B42" s="204">
        <f t="shared" ref="B42:P42" si="3">SUM(B13:B41)</f>
        <v>2013</v>
      </c>
      <c r="C42" s="205">
        <f t="shared" si="3"/>
        <v>1527</v>
      </c>
      <c r="D42" s="205">
        <f t="shared" si="3"/>
        <v>3540</v>
      </c>
      <c r="E42" s="204">
        <f t="shared" si="3"/>
        <v>8446</v>
      </c>
      <c r="F42" s="205">
        <f t="shared" si="3"/>
        <v>6803</v>
      </c>
      <c r="G42" s="205">
        <f t="shared" si="3"/>
        <v>15249</v>
      </c>
      <c r="H42" s="204">
        <f t="shared" si="3"/>
        <v>720</v>
      </c>
      <c r="I42" s="205">
        <f t="shared" si="3"/>
        <v>277</v>
      </c>
      <c r="J42" s="205">
        <f t="shared" si="3"/>
        <v>997</v>
      </c>
      <c r="K42" s="204">
        <f t="shared" si="3"/>
        <v>684</v>
      </c>
      <c r="L42" s="205">
        <f t="shared" si="3"/>
        <v>237</v>
      </c>
      <c r="M42" s="205">
        <f t="shared" si="3"/>
        <v>921</v>
      </c>
      <c r="N42" s="204">
        <f t="shared" si="3"/>
        <v>11863</v>
      </c>
      <c r="O42" s="205">
        <f t="shared" si="3"/>
        <v>8844</v>
      </c>
      <c r="P42" s="205">
        <f t="shared" si="3"/>
        <v>20707</v>
      </c>
    </row>
    <row r="44" spans="1:16" ht="11.4">
      <c r="A44" s="311"/>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P55"/>
  <sheetViews>
    <sheetView zoomScaleNormal="100" workbookViewId="0"/>
  </sheetViews>
  <sheetFormatPr defaultColWidth="10.7109375" defaultRowHeight="10.8"/>
  <cols>
    <col min="1" max="1" width="42.85546875" style="1" customWidth="1"/>
    <col min="2" max="2" width="10" style="1" customWidth="1"/>
    <col min="3" max="3" width="8.42578125" style="1" customWidth="1"/>
    <col min="4" max="16" width="8.42578125" style="2" customWidth="1"/>
    <col min="17" max="17" width="10.7109375" style="2"/>
    <col min="18" max="18" width="10.7109375" style="2" customWidth="1"/>
    <col min="19" max="16384" width="10.7109375" style="2"/>
  </cols>
  <sheetData>
    <row r="1" spans="1:16">
      <c r="A1" s="32"/>
    </row>
    <row r="2" spans="1:16">
      <c r="A2" s="3" t="s">
        <v>41</v>
      </c>
      <c r="B2" s="4"/>
      <c r="C2" s="4"/>
      <c r="D2" s="5"/>
      <c r="E2" s="5"/>
      <c r="F2" s="5"/>
      <c r="G2" s="5"/>
      <c r="H2" s="5"/>
      <c r="I2" s="5"/>
      <c r="J2" s="5"/>
      <c r="K2" s="5"/>
      <c r="L2" s="5"/>
      <c r="M2" s="5"/>
      <c r="N2" s="5"/>
      <c r="O2" s="5"/>
      <c r="P2" s="5"/>
    </row>
    <row r="3" spans="1:16" s="139" customFormat="1" ht="12">
      <c r="A3" s="136" t="s">
        <v>479</v>
      </c>
      <c r="B3" s="137"/>
      <c r="C3" s="137"/>
      <c r="D3" s="138"/>
      <c r="E3" s="138"/>
      <c r="F3" s="138"/>
      <c r="G3" s="138"/>
      <c r="H3" s="138"/>
      <c r="I3" s="138"/>
      <c r="J3" s="138"/>
      <c r="K3" s="138"/>
      <c r="L3" s="138"/>
      <c r="M3" s="138"/>
      <c r="N3" s="138"/>
      <c r="O3" s="138"/>
      <c r="P3" s="138"/>
    </row>
    <row r="4" spans="1:16" ht="9" customHeight="1">
      <c r="A4" s="4"/>
      <c r="B4" s="4"/>
      <c r="C4" s="4"/>
      <c r="D4" s="5"/>
      <c r="E4" s="5"/>
      <c r="F4" s="5"/>
      <c r="G4" s="5"/>
      <c r="H4" s="5"/>
      <c r="I4" s="5"/>
      <c r="J4" s="5"/>
      <c r="K4" s="5"/>
      <c r="L4" s="5"/>
      <c r="M4" s="5"/>
      <c r="N4" s="5"/>
      <c r="O4" s="5"/>
      <c r="P4" s="5"/>
    </row>
    <row r="5" spans="1:16">
      <c r="A5" s="3" t="s">
        <v>6</v>
      </c>
      <c r="B5" s="4"/>
      <c r="C5" s="4"/>
      <c r="D5" s="5"/>
      <c r="E5" s="5"/>
      <c r="F5" s="5"/>
      <c r="G5" s="5"/>
      <c r="H5" s="5"/>
      <c r="I5" s="5"/>
      <c r="J5" s="5"/>
      <c r="K5" s="5"/>
      <c r="L5" s="5"/>
      <c r="M5" s="5"/>
      <c r="N5" s="5"/>
      <c r="O5" s="5"/>
      <c r="P5" s="5"/>
    </row>
    <row r="6" spans="1:16">
      <c r="A6" s="3" t="s">
        <v>84</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540</v>
      </c>
      <c r="B8" s="4"/>
      <c r="C8" s="4"/>
      <c r="D8" s="5"/>
      <c r="E8" s="5"/>
      <c r="F8" s="5"/>
      <c r="G8" s="5"/>
      <c r="H8" s="5"/>
      <c r="I8" s="5"/>
      <c r="J8" s="5"/>
      <c r="K8" s="5"/>
      <c r="L8" s="5"/>
      <c r="M8" s="5"/>
      <c r="N8" s="5"/>
      <c r="O8" s="5"/>
      <c r="P8" s="5"/>
    </row>
    <row r="9" spans="1:16" ht="10.5" customHeight="1" thickBot="1">
      <c r="A9" s="28"/>
      <c r="B9" s="4"/>
      <c r="C9" s="4"/>
      <c r="D9" s="5"/>
    </row>
    <row r="10" spans="1:16" ht="10.5" customHeight="1">
      <c r="A10" s="6"/>
      <c r="B10" s="327" t="s">
        <v>43</v>
      </c>
      <c r="C10" s="328"/>
      <c r="D10" s="329"/>
      <c r="E10" s="8"/>
      <c r="F10" s="7" t="s">
        <v>29</v>
      </c>
      <c r="G10" s="9"/>
      <c r="H10" s="8"/>
      <c r="I10" s="7" t="s">
        <v>30</v>
      </c>
      <c r="J10" s="9"/>
      <c r="K10" s="8"/>
      <c r="L10" s="7" t="s">
        <v>31</v>
      </c>
      <c r="M10" s="9"/>
      <c r="N10" s="8"/>
      <c r="O10" s="7" t="s">
        <v>44</v>
      </c>
      <c r="P10" s="10"/>
    </row>
    <row r="11" spans="1:16" ht="10.5" customHeight="1">
      <c r="B11" s="330" t="s">
        <v>45</v>
      </c>
      <c r="C11" s="331"/>
      <c r="D11" s="332"/>
      <c r="E11" s="11"/>
      <c r="F11" s="4"/>
      <c r="G11" s="5"/>
      <c r="H11" s="11"/>
      <c r="I11" s="4"/>
      <c r="J11" s="5"/>
      <c r="K11" s="11"/>
      <c r="L11" s="4"/>
      <c r="M11" s="5"/>
      <c r="N11" s="11"/>
      <c r="O11" s="4"/>
      <c r="P11" s="5"/>
    </row>
    <row r="12" spans="1:16" s="16" customFormat="1" ht="10.5" customHeigh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16" s="198" customFormat="1">
      <c r="A13" s="206" t="s">
        <v>133</v>
      </c>
      <c r="B13" s="256">
        <v>445</v>
      </c>
      <c r="C13" s="257">
        <v>13</v>
      </c>
      <c r="D13" s="258">
        <v>458</v>
      </c>
      <c r="E13" s="256">
        <v>1177</v>
      </c>
      <c r="F13" s="257">
        <v>24</v>
      </c>
      <c r="G13" s="259">
        <v>1201</v>
      </c>
      <c r="H13" s="256">
        <v>198</v>
      </c>
      <c r="I13" s="257">
        <v>8</v>
      </c>
      <c r="J13" s="258">
        <v>206</v>
      </c>
      <c r="K13" s="256">
        <v>203</v>
      </c>
      <c r="L13" s="257">
        <v>5</v>
      </c>
      <c r="M13" s="258">
        <v>208</v>
      </c>
      <c r="N13" s="217">
        <f>B13+E13+H13+K13</f>
        <v>2023</v>
      </c>
      <c r="O13" s="215">
        <f>C13+F13+I13+L13</f>
        <v>50</v>
      </c>
      <c r="P13" s="215">
        <f>SUM(N13:O13)</f>
        <v>2073</v>
      </c>
    </row>
    <row r="14" spans="1:16" s="202" customFormat="1">
      <c r="A14" s="216" t="s">
        <v>134</v>
      </c>
      <c r="B14" s="248">
        <v>52</v>
      </c>
      <c r="C14" s="247">
        <v>0</v>
      </c>
      <c r="D14" s="247">
        <v>52</v>
      </c>
      <c r="E14" s="248">
        <v>224</v>
      </c>
      <c r="F14" s="247">
        <v>0</v>
      </c>
      <c r="G14" s="247">
        <v>224</v>
      </c>
      <c r="H14" s="248">
        <v>38</v>
      </c>
      <c r="I14" s="247">
        <v>0</v>
      </c>
      <c r="J14" s="247">
        <v>38</v>
      </c>
      <c r="K14" s="248">
        <v>0</v>
      </c>
      <c r="L14" s="247">
        <v>0</v>
      </c>
      <c r="M14" s="247">
        <v>0</v>
      </c>
      <c r="N14" s="199">
        <f>B14+E14+H14+K14</f>
        <v>314</v>
      </c>
      <c r="O14" s="200">
        <f>C14+F14+I14+L14</f>
        <v>0</v>
      </c>
      <c r="P14" s="200">
        <f t="shared" ref="P14:P37" si="0">SUM(N14:O14)</f>
        <v>314</v>
      </c>
    </row>
    <row r="15" spans="1:16" s="202" customFormat="1">
      <c r="A15" s="216" t="s">
        <v>135</v>
      </c>
      <c r="B15" s="248">
        <v>54</v>
      </c>
      <c r="C15" s="247">
        <v>24</v>
      </c>
      <c r="D15" s="247">
        <v>78</v>
      </c>
      <c r="E15" s="248">
        <v>65</v>
      </c>
      <c r="F15" s="247">
        <v>47</v>
      </c>
      <c r="G15" s="247">
        <v>112</v>
      </c>
      <c r="H15" s="248">
        <v>8</v>
      </c>
      <c r="I15" s="247">
        <v>10</v>
      </c>
      <c r="J15" s="247">
        <v>18</v>
      </c>
      <c r="K15" s="248">
        <v>11</v>
      </c>
      <c r="L15" s="247">
        <v>8</v>
      </c>
      <c r="M15" s="247">
        <v>19</v>
      </c>
      <c r="N15" s="199">
        <f t="shared" ref="N15:N37" si="1">B15+E15+H15+K15</f>
        <v>138</v>
      </c>
      <c r="O15" s="200">
        <f t="shared" ref="O15:O37" si="2">C15+F15+I15+L15</f>
        <v>89</v>
      </c>
      <c r="P15" s="200">
        <f t="shared" si="0"/>
        <v>227</v>
      </c>
    </row>
    <row r="16" spans="1:16" s="202" customFormat="1">
      <c r="A16" s="216" t="s">
        <v>223</v>
      </c>
      <c r="B16" s="248">
        <v>0</v>
      </c>
      <c r="C16" s="247">
        <v>0</v>
      </c>
      <c r="D16" s="247">
        <v>0</v>
      </c>
      <c r="E16" s="248">
        <v>0</v>
      </c>
      <c r="F16" s="247">
        <v>0</v>
      </c>
      <c r="G16" s="247">
        <v>0</v>
      </c>
      <c r="H16" s="248">
        <v>0</v>
      </c>
      <c r="I16" s="247">
        <v>0</v>
      </c>
      <c r="J16" s="247">
        <v>0</v>
      </c>
      <c r="K16" s="248">
        <v>4</v>
      </c>
      <c r="L16" s="247">
        <v>1</v>
      </c>
      <c r="M16" s="247">
        <v>5</v>
      </c>
      <c r="N16" s="199">
        <f t="shared" si="1"/>
        <v>4</v>
      </c>
      <c r="O16" s="200">
        <f t="shared" si="2"/>
        <v>1</v>
      </c>
      <c r="P16" s="200">
        <f t="shared" si="0"/>
        <v>5</v>
      </c>
    </row>
    <row r="17" spans="1:16" s="202" customFormat="1">
      <c r="A17" s="216" t="s">
        <v>136</v>
      </c>
      <c r="B17" s="248">
        <v>10</v>
      </c>
      <c r="C17" s="247">
        <v>3</v>
      </c>
      <c r="D17" s="247">
        <v>13</v>
      </c>
      <c r="E17" s="248">
        <v>44</v>
      </c>
      <c r="F17" s="247">
        <v>28</v>
      </c>
      <c r="G17" s="247">
        <v>72</v>
      </c>
      <c r="H17" s="248">
        <v>0</v>
      </c>
      <c r="I17" s="247">
        <v>0</v>
      </c>
      <c r="J17" s="247">
        <v>0</v>
      </c>
      <c r="K17" s="248">
        <v>18</v>
      </c>
      <c r="L17" s="247">
        <v>7</v>
      </c>
      <c r="M17" s="247">
        <v>25</v>
      </c>
      <c r="N17" s="199">
        <f t="shared" si="1"/>
        <v>72</v>
      </c>
      <c r="O17" s="200">
        <f t="shared" si="2"/>
        <v>38</v>
      </c>
      <c r="P17" s="200">
        <f t="shared" si="0"/>
        <v>110</v>
      </c>
    </row>
    <row r="18" spans="1:16" s="202" customFormat="1">
      <c r="A18" s="216" t="s">
        <v>137</v>
      </c>
      <c r="B18" s="248">
        <v>9</v>
      </c>
      <c r="C18" s="247">
        <v>0</v>
      </c>
      <c r="D18" s="247">
        <v>9</v>
      </c>
      <c r="E18" s="248">
        <v>5</v>
      </c>
      <c r="F18" s="247">
        <v>8</v>
      </c>
      <c r="G18" s="247">
        <v>13</v>
      </c>
      <c r="H18" s="248">
        <v>0</v>
      </c>
      <c r="I18" s="247">
        <v>0</v>
      </c>
      <c r="J18" s="247">
        <v>0</v>
      </c>
      <c r="K18" s="248">
        <v>0</v>
      </c>
      <c r="L18" s="247">
        <v>0</v>
      </c>
      <c r="M18" s="247">
        <v>0</v>
      </c>
      <c r="N18" s="199">
        <f t="shared" si="1"/>
        <v>14</v>
      </c>
      <c r="O18" s="200">
        <f t="shared" si="2"/>
        <v>8</v>
      </c>
      <c r="P18" s="200">
        <f>SUM(N18:O18)</f>
        <v>22</v>
      </c>
    </row>
    <row r="19" spans="1:16" s="202" customFormat="1">
      <c r="A19" s="216" t="s">
        <v>138</v>
      </c>
      <c r="B19" s="248">
        <v>277</v>
      </c>
      <c r="C19" s="247">
        <v>3</v>
      </c>
      <c r="D19" s="247">
        <v>280</v>
      </c>
      <c r="E19" s="248">
        <v>675</v>
      </c>
      <c r="F19" s="247">
        <v>11</v>
      </c>
      <c r="G19" s="247">
        <v>686</v>
      </c>
      <c r="H19" s="248">
        <v>73</v>
      </c>
      <c r="I19" s="247">
        <v>1</v>
      </c>
      <c r="J19" s="247">
        <v>74</v>
      </c>
      <c r="K19" s="248">
        <v>93</v>
      </c>
      <c r="L19" s="247">
        <v>1</v>
      </c>
      <c r="M19" s="247">
        <v>94</v>
      </c>
      <c r="N19" s="199">
        <f t="shared" si="1"/>
        <v>1118</v>
      </c>
      <c r="O19" s="200">
        <f t="shared" si="2"/>
        <v>16</v>
      </c>
      <c r="P19" s="200">
        <f>SUM(N19:O19)</f>
        <v>1134</v>
      </c>
    </row>
    <row r="20" spans="1:16" s="202" customFormat="1">
      <c r="A20" s="216" t="s">
        <v>139</v>
      </c>
      <c r="B20" s="248">
        <v>0</v>
      </c>
      <c r="C20" s="247">
        <v>0</v>
      </c>
      <c r="D20" s="247">
        <v>0</v>
      </c>
      <c r="E20" s="248">
        <v>0</v>
      </c>
      <c r="F20" s="247">
        <v>0</v>
      </c>
      <c r="G20" s="247">
        <v>0</v>
      </c>
      <c r="H20" s="248">
        <v>0</v>
      </c>
      <c r="I20" s="247">
        <v>0</v>
      </c>
      <c r="J20" s="247">
        <v>0</v>
      </c>
      <c r="K20" s="248">
        <v>4</v>
      </c>
      <c r="L20" s="247">
        <v>5</v>
      </c>
      <c r="M20" s="247">
        <v>9</v>
      </c>
      <c r="N20" s="199">
        <f t="shared" si="1"/>
        <v>4</v>
      </c>
      <c r="O20" s="200">
        <f t="shared" si="2"/>
        <v>5</v>
      </c>
      <c r="P20" s="200">
        <f>SUM(N20:O20)</f>
        <v>9</v>
      </c>
    </row>
    <row r="21" spans="1:16" s="202" customFormat="1">
      <c r="A21" s="216" t="s">
        <v>140</v>
      </c>
      <c r="B21" s="248">
        <v>26</v>
      </c>
      <c r="C21" s="247">
        <v>251</v>
      </c>
      <c r="D21" s="247">
        <v>277</v>
      </c>
      <c r="E21" s="248">
        <v>42</v>
      </c>
      <c r="F21" s="247">
        <v>418</v>
      </c>
      <c r="G21" s="247">
        <v>460</v>
      </c>
      <c r="H21" s="248">
        <v>8</v>
      </c>
      <c r="I21" s="247">
        <v>72</v>
      </c>
      <c r="J21" s="247">
        <v>80</v>
      </c>
      <c r="K21" s="248">
        <v>12</v>
      </c>
      <c r="L21" s="247">
        <v>47</v>
      </c>
      <c r="M21" s="247">
        <v>59</v>
      </c>
      <c r="N21" s="199">
        <f t="shared" si="1"/>
        <v>88</v>
      </c>
      <c r="O21" s="200">
        <f t="shared" si="2"/>
        <v>788</v>
      </c>
      <c r="P21" s="200">
        <f t="shared" si="0"/>
        <v>876</v>
      </c>
    </row>
    <row r="22" spans="1:16" s="202" customFormat="1">
      <c r="A22" s="216" t="s">
        <v>141</v>
      </c>
      <c r="B22" s="248">
        <v>0</v>
      </c>
      <c r="C22" s="247">
        <v>5</v>
      </c>
      <c r="D22" s="247">
        <v>5</v>
      </c>
      <c r="E22" s="248">
        <v>0</v>
      </c>
      <c r="F22" s="247">
        <v>0</v>
      </c>
      <c r="G22" s="247">
        <v>0</v>
      </c>
      <c r="H22" s="248">
        <v>0</v>
      </c>
      <c r="I22" s="247">
        <v>0</v>
      </c>
      <c r="J22" s="247">
        <v>0</v>
      </c>
      <c r="K22" s="248">
        <v>0</v>
      </c>
      <c r="L22" s="247">
        <v>0</v>
      </c>
      <c r="M22" s="247">
        <v>0</v>
      </c>
      <c r="N22" s="199">
        <f t="shared" ref="N22" si="3">B22+E22+H22+K22</f>
        <v>0</v>
      </c>
      <c r="O22" s="200">
        <f t="shared" ref="O22" si="4">C22+F22+I22+L22</f>
        <v>5</v>
      </c>
      <c r="P22" s="200">
        <f t="shared" si="0"/>
        <v>5</v>
      </c>
    </row>
    <row r="23" spans="1:16" s="202" customFormat="1">
      <c r="A23" s="216" t="s">
        <v>142</v>
      </c>
      <c r="B23" s="248">
        <v>238</v>
      </c>
      <c r="C23" s="247">
        <v>12</v>
      </c>
      <c r="D23" s="247">
        <v>250</v>
      </c>
      <c r="E23" s="248">
        <v>691</v>
      </c>
      <c r="F23" s="247">
        <v>27</v>
      </c>
      <c r="G23" s="247">
        <v>718</v>
      </c>
      <c r="H23" s="248">
        <v>83</v>
      </c>
      <c r="I23" s="247">
        <v>3</v>
      </c>
      <c r="J23" s="247">
        <v>86</v>
      </c>
      <c r="K23" s="248">
        <v>70</v>
      </c>
      <c r="L23" s="247">
        <v>3</v>
      </c>
      <c r="M23" s="247">
        <v>73</v>
      </c>
      <c r="N23" s="199">
        <f t="shared" si="1"/>
        <v>1082</v>
      </c>
      <c r="O23" s="200">
        <f t="shared" si="2"/>
        <v>45</v>
      </c>
      <c r="P23" s="200">
        <f t="shared" si="0"/>
        <v>1127</v>
      </c>
    </row>
    <row r="24" spans="1:16" s="202" customFormat="1">
      <c r="A24" s="216" t="s">
        <v>143</v>
      </c>
      <c r="B24" s="248">
        <v>321</v>
      </c>
      <c r="C24" s="247">
        <v>298</v>
      </c>
      <c r="D24" s="247">
        <v>619</v>
      </c>
      <c r="E24" s="248">
        <v>768</v>
      </c>
      <c r="F24" s="247">
        <v>751</v>
      </c>
      <c r="G24" s="247">
        <v>1519</v>
      </c>
      <c r="H24" s="248">
        <v>29</v>
      </c>
      <c r="I24" s="247">
        <v>48</v>
      </c>
      <c r="J24" s="247">
        <v>77</v>
      </c>
      <c r="K24" s="248">
        <v>70</v>
      </c>
      <c r="L24" s="247">
        <v>45</v>
      </c>
      <c r="M24" s="247">
        <v>115</v>
      </c>
      <c r="N24" s="199">
        <f t="shared" si="1"/>
        <v>1188</v>
      </c>
      <c r="O24" s="200">
        <f t="shared" si="2"/>
        <v>1142</v>
      </c>
      <c r="P24" s="200">
        <f>SUM(N24:O24)</f>
        <v>2330</v>
      </c>
    </row>
    <row r="25" spans="1:16" s="202" customFormat="1">
      <c r="A25" s="216" t="s">
        <v>144</v>
      </c>
      <c r="B25" s="248">
        <v>5</v>
      </c>
      <c r="C25" s="247">
        <v>0</v>
      </c>
      <c r="D25" s="247">
        <v>5</v>
      </c>
      <c r="E25" s="248">
        <v>0</v>
      </c>
      <c r="F25" s="247">
        <v>0</v>
      </c>
      <c r="G25" s="247">
        <v>0</v>
      </c>
      <c r="H25" s="248">
        <v>0</v>
      </c>
      <c r="I25" s="247">
        <v>0</v>
      </c>
      <c r="J25" s="247">
        <v>0</v>
      </c>
      <c r="K25" s="248">
        <v>0</v>
      </c>
      <c r="L25" s="247">
        <v>0</v>
      </c>
      <c r="M25" s="247">
        <v>0</v>
      </c>
      <c r="N25" s="199">
        <f t="shared" si="1"/>
        <v>5</v>
      </c>
      <c r="O25" s="200">
        <f t="shared" si="2"/>
        <v>0</v>
      </c>
      <c r="P25" s="200">
        <f t="shared" si="0"/>
        <v>5</v>
      </c>
    </row>
    <row r="26" spans="1:16" s="202" customFormat="1">
      <c r="A26" s="216" t="s">
        <v>145</v>
      </c>
      <c r="B26" s="248">
        <v>1</v>
      </c>
      <c r="C26" s="247">
        <v>7</v>
      </c>
      <c r="D26" s="247">
        <v>8</v>
      </c>
      <c r="E26" s="248">
        <v>16</v>
      </c>
      <c r="F26" s="247">
        <v>177</v>
      </c>
      <c r="G26" s="247">
        <v>193</v>
      </c>
      <c r="H26" s="248">
        <v>1</v>
      </c>
      <c r="I26" s="247">
        <v>8</v>
      </c>
      <c r="J26" s="247">
        <v>9</v>
      </c>
      <c r="K26" s="248">
        <v>0</v>
      </c>
      <c r="L26" s="247">
        <v>0</v>
      </c>
      <c r="M26" s="247">
        <v>0</v>
      </c>
      <c r="N26" s="199">
        <f t="shared" si="1"/>
        <v>18</v>
      </c>
      <c r="O26" s="200">
        <f t="shared" si="2"/>
        <v>192</v>
      </c>
      <c r="P26" s="200">
        <f t="shared" si="0"/>
        <v>210</v>
      </c>
    </row>
    <row r="27" spans="1:16" s="202" customFormat="1">
      <c r="A27" s="216" t="s">
        <v>146</v>
      </c>
      <c r="B27" s="248">
        <v>1</v>
      </c>
      <c r="C27" s="247">
        <v>9</v>
      </c>
      <c r="D27" s="247">
        <v>10</v>
      </c>
      <c r="E27" s="248">
        <v>0</v>
      </c>
      <c r="F27" s="247">
        <v>9</v>
      </c>
      <c r="G27" s="247">
        <v>9</v>
      </c>
      <c r="H27" s="248">
        <v>0</v>
      </c>
      <c r="I27" s="247">
        <v>0</v>
      </c>
      <c r="J27" s="247">
        <v>0</v>
      </c>
      <c r="K27" s="248">
        <v>0</v>
      </c>
      <c r="L27" s="247">
        <v>0</v>
      </c>
      <c r="M27" s="247">
        <v>0</v>
      </c>
      <c r="N27" s="199">
        <f t="shared" si="1"/>
        <v>1</v>
      </c>
      <c r="O27" s="200">
        <f t="shared" si="2"/>
        <v>18</v>
      </c>
      <c r="P27" s="200">
        <f t="shared" si="0"/>
        <v>19</v>
      </c>
    </row>
    <row r="28" spans="1:16" s="202" customFormat="1">
      <c r="A28" s="216" t="s">
        <v>147</v>
      </c>
      <c r="B28" s="248">
        <v>86</v>
      </c>
      <c r="C28" s="247">
        <v>65</v>
      </c>
      <c r="D28" s="247">
        <v>151</v>
      </c>
      <c r="E28" s="248">
        <v>202</v>
      </c>
      <c r="F28" s="247">
        <v>153</v>
      </c>
      <c r="G28" s="247">
        <v>355</v>
      </c>
      <c r="H28" s="248">
        <v>126</v>
      </c>
      <c r="I28" s="247">
        <v>61</v>
      </c>
      <c r="J28" s="247">
        <v>187</v>
      </c>
      <c r="K28" s="248">
        <v>17</v>
      </c>
      <c r="L28" s="247">
        <v>6</v>
      </c>
      <c r="M28" s="247">
        <v>23</v>
      </c>
      <c r="N28" s="199">
        <f t="shared" si="1"/>
        <v>431</v>
      </c>
      <c r="O28" s="200">
        <f t="shared" si="2"/>
        <v>285</v>
      </c>
      <c r="P28" s="200">
        <f t="shared" si="0"/>
        <v>716</v>
      </c>
    </row>
    <row r="29" spans="1:16" s="202" customFormat="1">
      <c r="A29" s="216" t="s">
        <v>148</v>
      </c>
      <c r="B29" s="248">
        <v>56</v>
      </c>
      <c r="C29" s="247">
        <v>71</v>
      </c>
      <c r="D29" s="247">
        <v>127</v>
      </c>
      <c r="E29" s="248">
        <v>64</v>
      </c>
      <c r="F29" s="247">
        <v>120</v>
      </c>
      <c r="G29" s="247">
        <v>184</v>
      </c>
      <c r="H29" s="248">
        <v>2</v>
      </c>
      <c r="I29" s="247">
        <v>10</v>
      </c>
      <c r="J29" s="247">
        <v>12</v>
      </c>
      <c r="K29" s="248">
        <v>33</v>
      </c>
      <c r="L29" s="247">
        <v>36</v>
      </c>
      <c r="M29" s="247">
        <v>69</v>
      </c>
      <c r="N29" s="199">
        <f t="shared" si="1"/>
        <v>155</v>
      </c>
      <c r="O29" s="200">
        <f t="shared" si="2"/>
        <v>237</v>
      </c>
      <c r="P29" s="200">
        <f t="shared" si="0"/>
        <v>392</v>
      </c>
    </row>
    <row r="30" spans="1:16" s="202" customFormat="1">
      <c r="A30" s="216" t="s">
        <v>149</v>
      </c>
      <c r="B30" s="248">
        <v>81</v>
      </c>
      <c r="C30" s="247">
        <v>35</v>
      </c>
      <c r="D30" s="247">
        <v>116</v>
      </c>
      <c r="E30" s="248">
        <v>192</v>
      </c>
      <c r="F30" s="247">
        <v>98</v>
      </c>
      <c r="G30" s="247">
        <v>290</v>
      </c>
      <c r="H30" s="248">
        <v>30</v>
      </c>
      <c r="I30" s="247">
        <v>29</v>
      </c>
      <c r="J30" s="247">
        <v>59</v>
      </c>
      <c r="K30" s="248">
        <v>25</v>
      </c>
      <c r="L30" s="247">
        <v>15</v>
      </c>
      <c r="M30" s="247">
        <v>40</v>
      </c>
      <c r="N30" s="199">
        <f t="shared" si="1"/>
        <v>328</v>
      </c>
      <c r="O30" s="200">
        <f t="shared" si="2"/>
        <v>177</v>
      </c>
      <c r="P30" s="200">
        <f t="shared" si="0"/>
        <v>505</v>
      </c>
    </row>
    <row r="31" spans="1:16" s="202" customFormat="1">
      <c r="A31" s="216" t="s">
        <v>150</v>
      </c>
      <c r="B31" s="248">
        <v>11</v>
      </c>
      <c r="C31" s="247">
        <v>1</v>
      </c>
      <c r="D31" s="247">
        <v>12</v>
      </c>
      <c r="E31" s="248">
        <v>0</v>
      </c>
      <c r="F31" s="247">
        <v>0</v>
      </c>
      <c r="G31" s="247">
        <v>0</v>
      </c>
      <c r="H31" s="248">
        <v>0</v>
      </c>
      <c r="I31" s="247">
        <v>0</v>
      </c>
      <c r="J31" s="247">
        <v>0</v>
      </c>
      <c r="K31" s="248">
        <v>0</v>
      </c>
      <c r="L31" s="247">
        <v>0</v>
      </c>
      <c r="M31" s="247">
        <v>0</v>
      </c>
      <c r="N31" s="199">
        <f t="shared" si="1"/>
        <v>11</v>
      </c>
      <c r="O31" s="200">
        <f t="shared" si="2"/>
        <v>1</v>
      </c>
      <c r="P31" s="200">
        <f t="shared" si="0"/>
        <v>12</v>
      </c>
    </row>
    <row r="32" spans="1:16" s="202" customFormat="1">
      <c r="A32" s="216" t="s">
        <v>151</v>
      </c>
      <c r="B32" s="248">
        <v>20</v>
      </c>
      <c r="C32" s="247">
        <v>16</v>
      </c>
      <c r="D32" s="247">
        <v>36</v>
      </c>
      <c r="E32" s="248">
        <v>68</v>
      </c>
      <c r="F32" s="247">
        <v>25</v>
      </c>
      <c r="G32" s="247">
        <v>93</v>
      </c>
      <c r="H32" s="248">
        <v>0</v>
      </c>
      <c r="I32" s="247">
        <v>0</v>
      </c>
      <c r="J32" s="247">
        <v>0</v>
      </c>
      <c r="K32" s="248">
        <v>4</v>
      </c>
      <c r="L32" s="247">
        <v>2</v>
      </c>
      <c r="M32" s="247">
        <v>6</v>
      </c>
      <c r="N32" s="199">
        <f t="shared" si="1"/>
        <v>92</v>
      </c>
      <c r="O32" s="200">
        <f t="shared" si="2"/>
        <v>43</v>
      </c>
      <c r="P32" s="200">
        <f t="shared" si="0"/>
        <v>135</v>
      </c>
    </row>
    <row r="33" spans="1:16" s="202" customFormat="1">
      <c r="A33" s="216" t="s">
        <v>152</v>
      </c>
      <c r="B33" s="248">
        <v>12</v>
      </c>
      <c r="C33" s="247">
        <v>2</v>
      </c>
      <c r="D33" s="247">
        <v>14</v>
      </c>
      <c r="E33" s="248">
        <v>10</v>
      </c>
      <c r="F33" s="247">
        <v>1</v>
      </c>
      <c r="G33" s="247">
        <v>11</v>
      </c>
      <c r="H33" s="248">
        <v>6</v>
      </c>
      <c r="I33" s="247">
        <v>1</v>
      </c>
      <c r="J33" s="247">
        <v>7</v>
      </c>
      <c r="K33" s="248">
        <v>0</v>
      </c>
      <c r="L33" s="247">
        <v>0</v>
      </c>
      <c r="M33" s="247">
        <v>0</v>
      </c>
      <c r="N33" s="199">
        <f t="shared" si="1"/>
        <v>28</v>
      </c>
      <c r="O33" s="200">
        <f t="shared" si="2"/>
        <v>4</v>
      </c>
      <c r="P33" s="200">
        <f t="shared" si="0"/>
        <v>32</v>
      </c>
    </row>
    <row r="34" spans="1:16" s="202" customFormat="1">
      <c r="A34" s="216" t="s">
        <v>153</v>
      </c>
      <c r="B34" s="248">
        <v>0</v>
      </c>
      <c r="C34" s="247">
        <v>0</v>
      </c>
      <c r="D34" s="247">
        <v>0</v>
      </c>
      <c r="E34" s="248">
        <v>0</v>
      </c>
      <c r="F34" s="247">
        <v>0</v>
      </c>
      <c r="G34" s="247">
        <v>0</v>
      </c>
      <c r="H34" s="248">
        <v>3</v>
      </c>
      <c r="I34" s="247">
        <v>0</v>
      </c>
      <c r="J34" s="247">
        <v>3</v>
      </c>
      <c r="K34" s="248">
        <v>0</v>
      </c>
      <c r="L34" s="247">
        <v>0</v>
      </c>
      <c r="M34" s="247">
        <v>0</v>
      </c>
      <c r="N34" s="199">
        <f t="shared" si="1"/>
        <v>3</v>
      </c>
      <c r="O34" s="200">
        <f t="shared" si="2"/>
        <v>0</v>
      </c>
      <c r="P34" s="200">
        <f>SUM(N34:O34)</f>
        <v>3</v>
      </c>
    </row>
    <row r="35" spans="1:16" s="202" customFormat="1">
      <c r="A35" s="216" t="s">
        <v>154</v>
      </c>
      <c r="B35" s="248">
        <v>0</v>
      </c>
      <c r="C35" s="247">
        <v>0</v>
      </c>
      <c r="D35" s="247">
        <v>0</v>
      </c>
      <c r="E35" s="248">
        <v>2</v>
      </c>
      <c r="F35" s="247">
        <v>0</v>
      </c>
      <c r="G35" s="247">
        <v>2</v>
      </c>
      <c r="H35" s="248">
        <v>0</v>
      </c>
      <c r="I35" s="247">
        <v>0</v>
      </c>
      <c r="J35" s="247">
        <v>0</v>
      </c>
      <c r="K35" s="248">
        <v>3</v>
      </c>
      <c r="L35" s="247">
        <v>0</v>
      </c>
      <c r="M35" s="247">
        <v>3</v>
      </c>
      <c r="N35" s="199">
        <f t="shared" si="1"/>
        <v>5</v>
      </c>
      <c r="O35" s="200">
        <f t="shared" si="2"/>
        <v>0</v>
      </c>
      <c r="P35" s="200">
        <f t="shared" si="0"/>
        <v>5</v>
      </c>
    </row>
    <row r="36" spans="1:16" s="202" customFormat="1">
      <c r="A36" s="216" t="s">
        <v>155</v>
      </c>
      <c r="B36" s="248">
        <v>62</v>
      </c>
      <c r="C36" s="247">
        <v>44</v>
      </c>
      <c r="D36" s="247">
        <v>106</v>
      </c>
      <c r="E36" s="248">
        <v>207</v>
      </c>
      <c r="F36" s="247">
        <v>231</v>
      </c>
      <c r="G36" s="247">
        <v>438</v>
      </c>
      <c r="H36" s="248">
        <v>1</v>
      </c>
      <c r="I36" s="247">
        <v>2</v>
      </c>
      <c r="J36" s="247">
        <v>3</v>
      </c>
      <c r="K36" s="248">
        <v>0</v>
      </c>
      <c r="L36" s="247">
        <v>0</v>
      </c>
      <c r="M36" s="247">
        <v>0</v>
      </c>
      <c r="N36" s="199">
        <f t="shared" si="1"/>
        <v>270</v>
      </c>
      <c r="O36" s="200">
        <f t="shared" si="2"/>
        <v>277</v>
      </c>
      <c r="P36" s="200">
        <f t="shared" si="0"/>
        <v>547</v>
      </c>
    </row>
    <row r="37" spans="1:16" s="202" customFormat="1">
      <c r="A37" s="216" t="s">
        <v>156</v>
      </c>
      <c r="B37" s="248">
        <v>137</v>
      </c>
      <c r="C37" s="247">
        <v>839</v>
      </c>
      <c r="D37" s="247">
        <v>976</v>
      </c>
      <c r="E37" s="248">
        <v>372</v>
      </c>
      <c r="F37" s="247">
        <v>1820</v>
      </c>
      <c r="G37" s="247">
        <v>2192</v>
      </c>
      <c r="H37" s="248">
        <v>9</v>
      </c>
      <c r="I37" s="247">
        <v>51</v>
      </c>
      <c r="J37" s="247">
        <v>60</v>
      </c>
      <c r="K37" s="248">
        <v>17</v>
      </c>
      <c r="L37" s="247">
        <v>106</v>
      </c>
      <c r="M37" s="247">
        <v>123</v>
      </c>
      <c r="N37" s="199">
        <f t="shared" si="1"/>
        <v>535</v>
      </c>
      <c r="O37" s="200">
        <f t="shared" si="2"/>
        <v>2816</v>
      </c>
      <c r="P37" s="200">
        <f t="shared" si="0"/>
        <v>3351</v>
      </c>
    </row>
    <row r="38" spans="1:16" s="202" customFormat="1" ht="10.5" customHeight="1">
      <c r="A38" s="203" t="s">
        <v>44</v>
      </c>
      <c r="B38" s="204">
        <f t="shared" ref="B38:P38" si="5">SUM(B13:B37)</f>
        <v>1904</v>
      </c>
      <c r="C38" s="205">
        <f t="shared" si="5"/>
        <v>1698</v>
      </c>
      <c r="D38" s="205">
        <f t="shared" si="5"/>
        <v>3602</v>
      </c>
      <c r="E38" s="204">
        <f t="shared" si="5"/>
        <v>4824</v>
      </c>
      <c r="F38" s="205">
        <f t="shared" si="5"/>
        <v>3948</v>
      </c>
      <c r="G38" s="205">
        <f t="shared" si="5"/>
        <v>8772</v>
      </c>
      <c r="H38" s="204">
        <f t="shared" si="5"/>
        <v>615</v>
      </c>
      <c r="I38" s="205">
        <f t="shared" si="5"/>
        <v>304</v>
      </c>
      <c r="J38" s="205">
        <f t="shared" si="5"/>
        <v>919</v>
      </c>
      <c r="K38" s="204">
        <f t="shared" si="5"/>
        <v>584</v>
      </c>
      <c r="L38" s="205">
        <f t="shared" si="5"/>
        <v>287</v>
      </c>
      <c r="M38" s="205">
        <f t="shared" si="5"/>
        <v>871</v>
      </c>
      <c r="N38" s="204">
        <f t="shared" si="5"/>
        <v>7927</v>
      </c>
      <c r="O38" s="205">
        <f t="shared" si="5"/>
        <v>6237</v>
      </c>
      <c r="P38" s="205">
        <f t="shared" si="5"/>
        <v>14164</v>
      </c>
    </row>
    <row r="39" spans="1:16" s="21" customFormat="1" ht="10.5" customHeight="1">
      <c r="A39" s="1"/>
      <c r="B39" s="1"/>
      <c r="C39" s="1"/>
      <c r="D39" s="2"/>
      <c r="E39" s="2"/>
      <c r="F39" s="2"/>
      <c r="G39" s="2"/>
      <c r="H39" s="2"/>
      <c r="I39" s="2"/>
      <c r="J39" s="2"/>
      <c r="K39" s="2"/>
      <c r="L39" s="2"/>
      <c r="M39" s="2"/>
      <c r="N39" s="2"/>
      <c r="O39" s="20"/>
      <c r="P39" s="2"/>
    </row>
    <row r="40" spans="1:16">
      <c r="A40" s="3" t="s">
        <v>6</v>
      </c>
      <c r="B40" s="4"/>
      <c r="C40" s="4"/>
      <c r="D40" s="5"/>
      <c r="E40" s="5"/>
      <c r="F40" s="5"/>
      <c r="G40" s="5"/>
      <c r="H40" s="5"/>
      <c r="I40" s="5"/>
      <c r="J40" s="5"/>
      <c r="K40" s="5"/>
      <c r="L40" s="5"/>
      <c r="M40" s="5"/>
      <c r="N40" s="5"/>
      <c r="O40" s="5"/>
      <c r="P40" s="5"/>
    </row>
    <row r="41" spans="1:16">
      <c r="A41" s="3" t="s">
        <v>157</v>
      </c>
      <c r="B41" s="4"/>
      <c r="C41" s="4"/>
      <c r="D41" s="5"/>
      <c r="E41" s="5"/>
      <c r="F41" s="5"/>
      <c r="G41" s="5"/>
      <c r="H41" s="5"/>
      <c r="I41" s="5"/>
      <c r="J41" s="5"/>
      <c r="K41" s="5"/>
      <c r="L41" s="5"/>
      <c r="M41" s="5"/>
      <c r="N41" s="5"/>
      <c r="O41" s="5"/>
      <c r="P41" s="5"/>
    </row>
    <row r="42" spans="1:16">
      <c r="A42" s="3"/>
      <c r="B42" s="4"/>
      <c r="C42" s="4"/>
      <c r="D42" s="5"/>
      <c r="E42" s="5"/>
      <c r="F42" s="5"/>
      <c r="G42" s="5"/>
      <c r="H42" s="5"/>
      <c r="I42" s="5"/>
      <c r="J42" s="5"/>
      <c r="K42" s="5"/>
      <c r="L42" s="5"/>
      <c r="M42" s="5"/>
      <c r="N42" s="5"/>
      <c r="O42" s="5"/>
      <c r="P42" s="5"/>
    </row>
    <row r="43" spans="1:16">
      <c r="A43" s="3" t="s">
        <v>540</v>
      </c>
      <c r="B43" s="4"/>
      <c r="C43" s="4"/>
      <c r="D43" s="5"/>
      <c r="E43" s="5"/>
      <c r="F43" s="5"/>
      <c r="G43" s="5"/>
      <c r="H43" s="5"/>
      <c r="I43" s="5"/>
      <c r="J43" s="5"/>
      <c r="K43" s="5"/>
      <c r="L43" s="5"/>
      <c r="M43" s="5"/>
      <c r="N43" s="5"/>
      <c r="O43" s="5"/>
      <c r="P43" s="5"/>
    </row>
    <row r="44" spans="1:16" ht="10.5" customHeight="1" thickBot="1">
      <c r="A44" s="28"/>
      <c r="B44" s="4"/>
      <c r="C44" s="4"/>
      <c r="D44" s="5"/>
    </row>
    <row r="45" spans="1:16" ht="10.5" customHeight="1">
      <c r="A45" s="6"/>
      <c r="B45" s="327" t="s">
        <v>43</v>
      </c>
      <c r="C45" s="328"/>
      <c r="D45" s="329"/>
      <c r="E45" s="8"/>
      <c r="F45" s="7" t="s">
        <v>29</v>
      </c>
      <c r="G45" s="9"/>
      <c r="H45" s="8"/>
      <c r="I45" s="7" t="s">
        <v>30</v>
      </c>
      <c r="J45" s="9"/>
      <c r="K45" s="34"/>
      <c r="L45" s="7" t="s">
        <v>31</v>
      </c>
      <c r="M45" s="9"/>
      <c r="N45" s="8"/>
      <c r="O45" s="7" t="s">
        <v>44</v>
      </c>
      <c r="P45" s="10"/>
    </row>
    <row r="46" spans="1:16" ht="10.5" customHeight="1">
      <c r="B46" s="330" t="s">
        <v>45</v>
      </c>
      <c r="C46" s="331"/>
      <c r="D46" s="332"/>
      <c r="E46" s="11"/>
      <c r="F46" s="4"/>
      <c r="G46" s="5"/>
      <c r="H46" s="11"/>
      <c r="I46" s="4"/>
      <c r="J46" s="35"/>
      <c r="K46" s="4"/>
      <c r="L46" s="4"/>
      <c r="M46" s="35"/>
      <c r="N46" s="11"/>
      <c r="O46" s="4"/>
      <c r="P46" s="5"/>
    </row>
    <row r="47" spans="1:16" s="16" customFormat="1" ht="10.5" customHeight="1">
      <c r="A47" s="33" t="s">
        <v>158</v>
      </c>
      <c r="B47" s="36" t="s">
        <v>47</v>
      </c>
      <c r="C47" s="37" t="s">
        <v>48</v>
      </c>
      <c r="D47" s="38" t="s">
        <v>44</v>
      </c>
      <c r="E47" s="36" t="s">
        <v>47</v>
      </c>
      <c r="F47" s="37" t="s">
        <v>48</v>
      </c>
      <c r="G47" s="38" t="s">
        <v>44</v>
      </c>
      <c r="H47" s="36" t="s">
        <v>47</v>
      </c>
      <c r="I47" s="37" t="s">
        <v>48</v>
      </c>
      <c r="J47" s="39" t="s">
        <v>44</v>
      </c>
      <c r="K47" s="37" t="s">
        <v>47</v>
      </c>
      <c r="L47" s="37" t="s">
        <v>48</v>
      </c>
      <c r="M47" s="39" t="s">
        <v>44</v>
      </c>
      <c r="N47" s="36" t="s">
        <v>47</v>
      </c>
      <c r="O47" s="37" t="s">
        <v>48</v>
      </c>
      <c r="P47" s="38" t="s">
        <v>44</v>
      </c>
    </row>
    <row r="48" spans="1:16" s="16" customFormat="1">
      <c r="A48" s="1" t="s">
        <v>159</v>
      </c>
      <c r="B48" s="260">
        <v>0</v>
      </c>
      <c r="C48" s="261">
        <v>0</v>
      </c>
      <c r="D48" s="261">
        <v>0</v>
      </c>
      <c r="E48" s="260">
        <v>0</v>
      </c>
      <c r="F48" s="261">
        <v>0</v>
      </c>
      <c r="G48" s="261">
        <v>0</v>
      </c>
      <c r="H48" s="260">
        <v>0</v>
      </c>
      <c r="I48" s="261">
        <v>0</v>
      </c>
      <c r="J48" s="261">
        <v>0</v>
      </c>
      <c r="K48" s="260">
        <v>10</v>
      </c>
      <c r="L48" s="261">
        <v>0</v>
      </c>
      <c r="M48" s="261">
        <v>10</v>
      </c>
      <c r="N48" s="19">
        <f t="shared" ref="N48:O51" si="6">B48+E48+H48+K48</f>
        <v>10</v>
      </c>
      <c r="O48" s="20">
        <f t="shared" si="6"/>
        <v>0</v>
      </c>
      <c r="P48" s="20">
        <f>SUM(N48:O48)</f>
        <v>10</v>
      </c>
    </row>
    <row r="49" spans="1:16" s="16" customFormat="1">
      <c r="A49" s="1" t="s">
        <v>160</v>
      </c>
      <c r="B49" s="260">
        <v>0</v>
      </c>
      <c r="C49" s="261">
        <v>0</v>
      </c>
      <c r="D49" s="261">
        <v>0</v>
      </c>
      <c r="E49" s="260">
        <v>0</v>
      </c>
      <c r="F49" s="261">
        <v>0</v>
      </c>
      <c r="G49" s="261">
        <v>0</v>
      </c>
      <c r="H49" s="260">
        <v>0</v>
      </c>
      <c r="I49" s="261">
        <v>0</v>
      </c>
      <c r="J49" s="261">
        <v>0</v>
      </c>
      <c r="K49" s="260">
        <v>8</v>
      </c>
      <c r="L49" s="261">
        <v>0</v>
      </c>
      <c r="M49" s="261">
        <v>8</v>
      </c>
      <c r="N49" s="19">
        <f t="shared" si="6"/>
        <v>8</v>
      </c>
      <c r="O49" s="20">
        <f t="shared" si="6"/>
        <v>0</v>
      </c>
      <c r="P49" s="20">
        <f>SUM(N49:O49)</f>
        <v>8</v>
      </c>
    </row>
    <row r="50" spans="1:16">
      <c r="A50" s="1" t="s">
        <v>161</v>
      </c>
      <c r="B50" s="260">
        <v>0</v>
      </c>
      <c r="C50" s="261">
        <v>0</v>
      </c>
      <c r="D50" s="261">
        <v>0</v>
      </c>
      <c r="E50" s="260">
        <v>0</v>
      </c>
      <c r="F50" s="261">
        <v>0</v>
      </c>
      <c r="G50" s="261">
        <v>0</v>
      </c>
      <c r="H50" s="260">
        <v>0</v>
      </c>
      <c r="I50" s="261">
        <v>0</v>
      </c>
      <c r="J50" s="261">
        <v>0</v>
      </c>
      <c r="K50" s="260">
        <v>12</v>
      </c>
      <c r="L50" s="261">
        <v>0</v>
      </c>
      <c r="M50" s="261">
        <v>12</v>
      </c>
      <c r="N50" s="19">
        <f t="shared" si="6"/>
        <v>12</v>
      </c>
      <c r="O50" s="20">
        <f t="shared" si="6"/>
        <v>0</v>
      </c>
      <c r="P50" s="20">
        <f>SUM(N50:O50)</f>
        <v>12</v>
      </c>
    </row>
    <row r="51" spans="1:16">
      <c r="A51" s="1" t="s">
        <v>162</v>
      </c>
      <c r="B51" s="260">
        <v>0</v>
      </c>
      <c r="C51" s="261">
        <v>0</v>
      </c>
      <c r="D51" s="261">
        <v>0</v>
      </c>
      <c r="E51" s="260">
        <v>0</v>
      </c>
      <c r="F51" s="261">
        <v>0</v>
      </c>
      <c r="G51" s="261">
        <v>0</v>
      </c>
      <c r="H51" s="260">
        <v>0</v>
      </c>
      <c r="I51" s="261">
        <v>0</v>
      </c>
      <c r="J51" s="261">
        <v>0</v>
      </c>
      <c r="K51" s="260">
        <v>1</v>
      </c>
      <c r="L51" s="261">
        <v>0</v>
      </c>
      <c r="M51" s="261">
        <v>1</v>
      </c>
      <c r="N51" s="19">
        <f t="shared" si="6"/>
        <v>1</v>
      </c>
      <c r="O51" s="20">
        <f t="shared" si="6"/>
        <v>0</v>
      </c>
      <c r="P51" s="20">
        <f>SUM(N51:O51)</f>
        <v>1</v>
      </c>
    </row>
    <row r="52" spans="1:16">
      <c r="A52" s="1" t="s">
        <v>163</v>
      </c>
      <c r="B52" s="260">
        <v>0</v>
      </c>
      <c r="C52" s="261">
        <v>13</v>
      </c>
      <c r="D52" s="261">
        <v>13</v>
      </c>
      <c r="E52" s="260">
        <v>9</v>
      </c>
      <c r="F52" s="261">
        <v>44</v>
      </c>
      <c r="G52" s="261">
        <v>53</v>
      </c>
      <c r="H52" s="260">
        <v>0</v>
      </c>
      <c r="I52" s="261">
        <v>0</v>
      </c>
      <c r="J52" s="261">
        <v>0</v>
      </c>
      <c r="K52" s="260">
        <v>0</v>
      </c>
      <c r="L52" s="261">
        <v>0</v>
      </c>
      <c r="M52" s="261">
        <v>0</v>
      </c>
      <c r="N52" s="19">
        <f t="shared" ref="N52" si="7">B52+E52+H52+K52</f>
        <v>9</v>
      </c>
      <c r="O52" s="20">
        <f t="shared" ref="O52" si="8">C52+F52+I52+L52</f>
        <v>57</v>
      </c>
      <c r="P52" s="20">
        <f>SUM(N52:O52)</f>
        <v>66</v>
      </c>
    </row>
    <row r="53" spans="1:16" ht="10.5" customHeight="1">
      <c r="A53" s="22" t="s">
        <v>44</v>
      </c>
      <c r="B53" s="23">
        <f>SUM(B48:B52)</f>
        <v>0</v>
      </c>
      <c r="C53" s="24">
        <f t="shared" ref="C53:P53" si="9">SUM(C48:C52)</f>
        <v>13</v>
      </c>
      <c r="D53" s="24">
        <f t="shared" si="9"/>
        <v>13</v>
      </c>
      <c r="E53" s="23">
        <f t="shared" si="9"/>
        <v>9</v>
      </c>
      <c r="F53" s="24">
        <f t="shared" si="9"/>
        <v>44</v>
      </c>
      <c r="G53" s="24">
        <f t="shared" si="9"/>
        <v>53</v>
      </c>
      <c r="H53" s="23">
        <f t="shared" si="9"/>
        <v>0</v>
      </c>
      <c r="I53" s="24">
        <f t="shared" si="9"/>
        <v>0</v>
      </c>
      <c r="J53" s="24">
        <f t="shared" si="9"/>
        <v>0</v>
      </c>
      <c r="K53" s="23">
        <f t="shared" si="9"/>
        <v>31</v>
      </c>
      <c r="L53" s="24">
        <f t="shared" si="9"/>
        <v>0</v>
      </c>
      <c r="M53" s="24">
        <f t="shared" si="9"/>
        <v>31</v>
      </c>
      <c r="N53" s="23">
        <f t="shared" si="9"/>
        <v>40</v>
      </c>
      <c r="O53" s="24">
        <f t="shared" si="9"/>
        <v>57</v>
      </c>
      <c r="P53" s="24">
        <f t="shared" si="9"/>
        <v>97</v>
      </c>
    </row>
    <row r="55" spans="1:16" ht="11.4">
      <c r="A55" s="132" t="s">
        <v>534</v>
      </c>
    </row>
  </sheetData>
  <mergeCells count="4">
    <mergeCell ref="B10:D10"/>
    <mergeCell ref="B11:D11"/>
    <mergeCell ref="B45:D45"/>
    <mergeCell ref="B46:D46"/>
  </mergeCells>
  <phoneticPr fontId="4" type="noConversion"/>
  <printOptions horizontalCentered="1"/>
  <pageMargins left="0.39370078740157483" right="0.39370078740157483" top="0.39370078740157483" bottom="0.59055118110236227" header="0.11811023622047245" footer="0.31496062992125984"/>
  <pageSetup paperSize="9" scale="94" orientation="landscape" horizontalDpi="1200" verticalDpi="120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Y33"/>
  <sheetViews>
    <sheetView zoomScaleNormal="100" workbookViewId="0"/>
  </sheetViews>
  <sheetFormatPr defaultColWidth="10.7109375" defaultRowHeight="10.8"/>
  <cols>
    <col min="1" max="1" width="33.140625" style="1" customWidth="1"/>
    <col min="2" max="3" width="8.85546875" style="1" customWidth="1"/>
    <col min="4" max="16" width="8.85546875" style="2" customWidth="1"/>
    <col min="17" max="16384" width="10.7109375" style="2"/>
  </cols>
  <sheetData>
    <row r="1" spans="1:25">
      <c r="A1" s="32"/>
    </row>
    <row r="2" spans="1:25">
      <c r="A2" s="3" t="s">
        <v>41</v>
      </c>
      <c r="B2" s="4"/>
      <c r="C2" s="4"/>
      <c r="D2" s="5"/>
      <c r="E2" s="5"/>
      <c r="F2" s="5"/>
      <c r="G2" s="5"/>
      <c r="H2" s="5"/>
      <c r="I2" s="5"/>
      <c r="J2" s="5"/>
      <c r="K2" s="5"/>
      <c r="L2" s="5"/>
      <c r="M2" s="5"/>
      <c r="N2" s="5"/>
      <c r="O2" s="5"/>
      <c r="P2" s="5"/>
    </row>
    <row r="3" spans="1:25" s="139" customFormat="1" ht="12">
      <c r="A3" s="136" t="s">
        <v>479</v>
      </c>
      <c r="B3" s="137"/>
      <c r="C3" s="137"/>
      <c r="D3" s="138"/>
      <c r="E3" s="138"/>
      <c r="F3" s="138"/>
      <c r="G3" s="138"/>
      <c r="H3" s="138"/>
      <c r="I3" s="138"/>
      <c r="J3" s="138"/>
      <c r="K3" s="138"/>
      <c r="L3" s="138"/>
      <c r="M3" s="138"/>
      <c r="N3" s="138"/>
      <c r="O3" s="138"/>
      <c r="P3" s="138"/>
    </row>
    <row r="4" spans="1:25" ht="9" customHeight="1">
      <c r="A4" s="4"/>
      <c r="B4" s="4"/>
      <c r="C4" s="4"/>
      <c r="D4" s="5"/>
      <c r="E4" s="5"/>
      <c r="F4" s="5"/>
      <c r="G4" s="5"/>
      <c r="H4" s="5"/>
      <c r="I4" s="5"/>
      <c r="J4" s="5"/>
      <c r="K4" s="5"/>
      <c r="L4" s="5"/>
      <c r="M4" s="5"/>
      <c r="N4" s="5"/>
      <c r="O4" s="5"/>
      <c r="P4" s="5"/>
    </row>
    <row r="5" spans="1:25">
      <c r="A5" s="3" t="s">
        <v>12</v>
      </c>
      <c r="B5" s="4"/>
      <c r="C5" s="4"/>
      <c r="D5" s="5"/>
      <c r="E5" s="5"/>
      <c r="F5" s="5"/>
      <c r="G5" s="5"/>
      <c r="H5" s="5"/>
      <c r="I5" s="5"/>
      <c r="J5" s="5"/>
      <c r="K5" s="5"/>
      <c r="L5" s="5"/>
      <c r="M5" s="5"/>
      <c r="N5" s="5"/>
      <c r="O5" s="5"/>
      <c r="P5" s="5"/>
    </row>
    <row r="6" spans="1:25">
      <c r="A6" s="3" t="s">
        <v>164</v>
      </c>
      <c r="B6" s="4"/>
      <c r="C6" s="4"/>
      <c r="D6" s="5"/>
      <c r="E6" s="5"/>
      <c r="F6" s="5"/>
      <c r="G6" s="5"/>
      <c r="H6" s="5"/>
      <c r="I6" s="5"/>
      <c r="J6" s="5"/>
      <c r="K6" s="5"/>
      <c r="L6" s="5"/>
      <c r="M6" s="5"/>
      <c r="N6" s="5"/>
      <c r="O6" s="5"/>
      <c r="P6" s="5"/>
    </row>
    <row r="7" spans="1:25">
      <c r="A7" s="3"/>
      <c r="B7" s="4"/>
      <c r="C7" s="4"/>
      <c r="D7" s="5"/>
      <c r="E7" s="5"/>
      <c r="F7" s="5"/>
      <c r="G7" s="5"/>
      <c r="H7" s="5"/>
      <c r="I7" s="5"/>
      <c r="J7" s="5"/>
      <c r="K7" s="5"/>
      <c r="L7" s="5"/>
      <c r="M7" s="5"/>
      <c r="N7" s="5"/>
      <c r="O7" s="5"/>
      <c r="P7" s="5"/>
    </row>
    <row r="8" spans="1:25">
      <c r="A8" s="3" t="s">
        <v>85</v>
      </c>
      <c r="B8" s="4"/>
      <c r="C8" s="4"/>
      <c r="D8" s="5"/>
      <c r="E8" s="5"/>
      <c r="F8" s="5"/>
      <c r="G8" s="5"/>
      <c r="H8" s="5"/>
      <c r="I8" s="5"/>
      <c r="J8" s="5"/>
      <c r="K8" s="5"/>
      <c r="L8" s="5"/>
      <c r="M8" s="5"/>
      <c r="N8" s="5"/>
      <c r="O8" s="5"/>
      <c r="P8" s="5"/>
    </row>
    <row r="9" spans="1:25" ht="10.5" customHeight="1" thickBot="1">
      <c r="A9" s="26"/>
      <c r="B9" s="4"/>
      <c r="C9" s="4"/>
      <c r="D9" s="5"/>
    </row>
    <row r="10" spans="1:25" ht="12.75" customHeight="1">
      <c r="A10" s="6"/>
      <c r="B10" s="327" t="s">
        <v>43</v>
      </c>
      <c r="C10" s="328"/>
      <c r="D10" s="329"/>
      <c r="E10" s="8"/>
      <c r="F10" s="7" t="s">
        <v>29</v>
      </c>
      <c r="G10" s="9"/>
      <c r="H10" s="8"/>
      <c r="I10" s="7" t="s">
        <v>30</v>
      </c>
      <c r="J10" s="9"/>
      <c r="K10" s="8"/>
      <c r="L10" s="7" t="s">
        <v>31</v>
      </c>
      <c r="M10" s="9"/>
      <c r="N10" s="8"/>
      <c r="O10" s="7" t="s">
        <v>44</v>
      </c>
      <c r="P10" s="10"/>
    </row>
    <row r="11" spans="1:25" ht="12.75" customHeight="1">
      <c r="B11" s="330" t="s">
        <v>45</v>
      </c>
      <c r="C11" s="331"/>
      <c r="D11" s="332"/>
      <c r="E11" s="11"/>
      <c r="F11" s="4"/>
      <c r="G11" s="5"/>
      <c r="H11" s="11"/>
      <c r="I11" s="4"/>
      <c r="J11" s="5"/>
      <c r="K11" s="11"/>
      <c r="L11" s="4"/>
      <c r="M11" s="5"/>
      <c r="N11" s="11"/>
      <c r="O11" s="4"/>
      <c r="P11" s="5"/>
    </row>
    <row r="12" spans="1:25" s="16" customFormat="1">
      <c r="A12" s="12" t="s">
        <v>46</v>
      </c>
      <c r="B12" s="13" t="s">
        <v>47</v>
      </c>
      <c r="C12" s="14" t="s">
        <v>48</v>
      </c>
      <c r="D12" s="15" t="s">
        <v>44</v>
      </c>
      <c r="E12" s="13" t="s">
        <v>47</v>
      </c>
      <c r="F12" s="14" t="s">
        <v>48</v>
      </c>
      <c r="G12" s="15" t="s">
        <v>44</v>
      </c>
      <c r="H12" s="13" t="s">
        <v>47</v>
      </c>
      <c r="I12" s="14" t="s">
        <v>48</v>
      </c>
      <c r="J12" s="15" t="s">
        <v>44</v>
      </c>
      <c r="K12" s="13" t="s">
        <v>47</v>
      </c>
      <c r="L12" s="14" t="s">
        <v>48</v>
      </c>
      <c r="M12" s="15" t="s">
        <v>44</v>
      </c>
      <c r="N12" s="13" t="s">
        <v>47</v>
      </c>
      <c r="O12" s="14" t="s">
        <v>48</v>
      </c>
      <c r="P12" s="15" t="s">
        <v>44</v>
      </c>
    </row>
    <row r="13" spans="1:25" s="202" customFormat="1">
      <c r="A13" s="214" t="s">
        <v>165</v>
      </c>
      <c r="B13" s="262">
        <v>391</v>
      </c>
      <c r="C13" s="263">
        <v>418</v>
      </c>
      <c r="D13" s="263">
        <v>809</v>
      </c>
      <c r="E13" s="262">
        <v>1500</v>
      </c>
      <c r="F13" s="263">
        <v>1996</v>
      </c>
      <c r="G13" s="263">
        <v>3496</v>
      </c>
      <c r="H13" s="262">
        <v>5</v>
      </c>
      <c r="I13" s="263">
        <v>14</v>
      </c>
      <c r="J13" s="263">
        <v>19</v>
      </c>
      <c r="K13" s="262">
        <v>25</v>
      </c>
      <c r="L13" s="263">
        <v>48</v>
      </c>
      <c r="M13" s="263">
        <v>73</v>
      </c>
      <c r="N13" s="217">
        <f>B13+E13+H13+K13</f>
        <v>1921</v>
      </c>
      <c r="O13" s="215">
        <f>C13+F13+I13+L13</f>
        <v>2476</v>
      </c>
      <c r="P13" s="215">
        <f t="shared" ref="P13:P32" si="0">SUM(N13:O13)</f>
        <v>4397</v>
      </c>
      <c r="S13" s="218"/>
      <c r="T13" s="219"/>
      <c r="W13" s="200"/>
      <c r="X13" s="200"/>
      <c r="Y13" s="200"/>
    </row>
    <row r="14" spans="1:25" s="202" customFormat="1">
      <c r="A14" s="216" t="s">
        <v>166</v>
      </c>
      <c r="B14" s="264">
        <v>181</v>
      </c>
      <c r="C14" s="265">
        <v>133</v>
      </c>
      <c r="D14" s="265">
        <v>314</v>
      </c>
      <c r="E14" s="264">
        <v>214</v>
      </c>
      <c r="F14" s="265">
        <v>208</v>
      </c>
      <c r="G14" s="265">
        <v>422</v>
      </c>
      <c r="H14" s="264">
        <v>0</v>
      </c>
      <c r="I14" s="265">
        <v>0</v>
      </c>
      <c r="J14" s="265">
        <v>0</v>
      </c>
      <c r="K14" s="264">
        <v>0</v>
      </c>
      <c r="L14" s="265">
        <v>0</v>
      </c>
      <c r="M14" s="265">
        <v>0</v>
      </c>
      <c r="N14" s="199">
        <f t="shared" ref="N14:N33" si="1">B14+E14+H14+K14</f>
        <v>395</v>
      </c>
      <c r="O14" s="200">
        <f t="shared" ref="O14:O33" si="2">C14+F14+I14+L14</f>
        <v>341</v>
      </c>
      <c r="P14" s="200">
        <f t="shared" si="0"/>
        <v>736</v>
      </c>
      <c r="S14" s="218"/>
      <c r="T14" s="219"/>
      <c r="W14" s="200"/>
      <c r="X14" s="200"/>
      <c r="Y14" s="200"/>
    </row>
    <row r="15" spans="1:25" s="202" customFormat="1">
      <c r="A15" s="216" t="s">
        <v>167</v>
      </c>
      <c r="B15" s="264">
        <v>82</v>
      </c>
      <c r="C15" s="265">
        <v>58</v>
      </c>
      <c r="D15" s="265">
        <v>140</v>
      </c>
      <c r="E15" s="264">
        <v>452</v>
      </c>
      <c r="F15" s="265">
        <v>413</v>
      </c>
      <c r="G15" s="265">
        <v>865</v>
      </c>
      <c r="H15" s="264">
        <v>1</v>
      </c>
      <c r="I15" s="265">
        <v>4</v>
      </c>
      <c r="J15" s="265">
        <v>5</v>
      </c>
      <c r="K15" s="264">
        <v>13</v>
      </c>
      <c r="L15" s="265">
        <v>14</v>
      </c>
      <c r="M15" s="265">
        <v>27</v>
      </c>
      <c r="N15" s="199">
        <f t="shared" si="1"/>
        <v>548</v>
      </c>
      <c r="O15" s="200">
        <f t="shared" si="2"/>
        <v>489</v>
      </c>
      <c r="P15" s="200">
        <f t="shared" si="0"/>
        <v>1037</v>
      </c>
      <c r="S15" s="218"/>
      <c r="T15" s="219"/>
      <c r="W15" s="200"/>
      <c r="X15" s="200"/>
      <c r="Y15" s="200"/>
    </row>
    <row r="16" spans="1:25" s="202" customFormat="1">
      <c r="A16" s="216" t="s">
        <v>88</v>
      </c>
      <c r="B16" s="264">
        <v>5</v>
      </c>
      <c r="C16" s="265">
        <v>7</v>
      </c>
      <c r="D16" s="265">
        <v>12</v>
      </c>
      <c r="E16" s="264">
        <v>48</v>
      </c>
      <c r="F16" s="265">
        <v>82</v>
      </c>
      <c r="G16" s="265">
        <v>130</v>
      </c>
      <c r="H16" s="264">
        <v>0</v>
      </c>
      <c r="I16" s="265">
        <v>0</v>
      </c>
      <c r="J16" s="265">
        <v>0</v>
      </c>
      <c r="K16" s="264">
        <v>0</v>
      </c>
      <c r="L16" s="265">
        <v>0</v>
      </c>
      <c r="M16" s="265">
        <v>0</v>
      </c>
      <c r="N16" s="199">
        <f t="shared" si="1"/>
        <v>53</v>
      </c>
      <c r="O16" s="200">
        <f t="shared" si="2"/>
        <v>89</v>
      </c>
      <c r="P16" s="200">
        <f>SUM(N16:O16)</f>
        <v>142</v>
      </c>
      <c r="S16" s="218"/>
      <c r="T16" s="219"/>
      <c r="W16" s="200"/>
      <c r="X16" s="200"/>
      <c r="Y16" s="200"/>
    </row>
    <row r="17" spans="1:25" s="202" customFormat="1">
      <c r="A17" s="216" t="s">
        <v>168</v>
      </c>
      <c r="B17" s="264">
        <v>0</v>
      </c>
      <c r="C17" s="265">
        <v>3</v>
      </c>
      <c r="D17" s="265">
        <v>3</v>
      </c>
      <c r="E17" s="264">
        <v>1</v>
      </c>
      <c r="F17" s="265">
        <v>2</v>
      </c>
      <c r="G17" s="265">
        <v>3</v>
      </c>
      <c r="H17" s="264">
        <v>0</v>
      </c>
      <c r="I17" s="265">
        <v>0</v>
      </c>
      <c r="J17" s="265">
        <v>0</v>
      </c>
      <c r="K17" s="264">
        <v>0</v>
      </c>
      <c r="L17" s="265">
        <v>0</v>
      </c>
      <c r="M17" s="265">
        <v>0</v>
      </c>
      <c r="N17" s="199">
        <f t="shared" si="1"/>
        <v>1</v>
      </c>
      <c r="O17" s="200">
        <f t="shared" si="2"/>
        <v>5</v>
      </c>
      <c r="P17" s="200">
        <f>SUM(N17:O17)</f>
        <v>6</v>
      </c>
      <c r="S17" s="218"/>
      <c r="T17" s="219"/>
      <c r="W17" s="200"/>
      <c r="X17" s="200"/>
      <c r="Y17" s="200"/>
    </row>
    <row r="18" spans="1:25" s="202" customFormat="1">
      <c r="A18" s="216" t="s">
        <v>169</v>
      </c>
      <c r="B18" s="264">
        <v>2</v>
      </c>
      <c r="C18" s="265">
        <v>4</v>
      </c>
      <c r="D18" s="265">
        <v>6</v>
      </c>
      <c r="E18" s="264">
        <v>9</v>
      </c>
      <c r="F18" s="265">
        <v>9</v>
      </c>
      <c r="G18" s="265">
        <v>18</v>
      </c>
      <c r="H18" s="264">
        <v>0</v>
      </c>
      <c r="I18" s="265">
        <v>0</v>
      </c>
      <c r="J18" s="265">
        <v>0</v>
      </c>
      <c r="K18" s="264">
        <v>0</v>
      </c>
      <c r="L18" s="265">
        <v>0</v>
      </c>
      <c r="M18" s="265">
        <v>0</v>
      </c>
      <c r="N18" s="199">
        <f t="shared" si="1"/>
        <v>11</v>
      </c>
      <c r="O18" s="200">
        <f t="shared" si="2"/>
        <v>13</v>
      </c>
      <c r="P18" s="200">
        <f t="shared" si="0"/>
        <v>24</v>
      </c>
      <c r="S18" s="218"/>
      <c r="T18" s="219"/>
      <c r="W18" s="200"/>
      <c r="X18" s="200"/>
      <c r="Y18" s="200"/>
    </row>
    <row r="19" spans="1:25" s="202" customFormat="1">
      <c r="A19" s="216" t="s">
        <v>170</v>
      </c>
      <c r="B19" s="264">
        <v>3</v>
      </c>
      <c r="C19" s="265">
        <v>2</v>
      </c>
      <c r="D19" s="265">
        <v>5</v>
      </c>
      <c r="E19" s="264">
        <v>115</v>
      </c>
      <c r="F19" s="265">
        <v>140</v>
      </c>
      <c r="G19" s="265">
        <v>255</v>
      </c>
      <c r="H19" s="264">
        <v>0</v>
      </c>
      <c r="I19" s="265">
        <v>0</v>
      </c>
      <c r="J19" s="265">
        <v>0</v>
      </c>
      <c r="K19" s="264">
        <v>0</v>
      </c>
      <c r="L19" s="265">
        <v>0</v>
      </c>
      <c r="M19" s="265">
        <v>0</v>
      </c>
      <c r="N19" s="199">
        <f t="shared" si="1"/>
        <v>118</v>
      </c>
      <c r="O19" s="200">
        <f t="shared" si="2"/>
        <v>142</v>
      </c>
      <c r="P19" s="200">
        <f t="shared" si="0"/>
        <v>260</v>
      </c>
      <c r="S19" s="218"/>
      <c r="T19" s="219"/>
      <c r="W19" s="200"/>
      <c r="X19" s="200"/>
      <c r="Y19" s="200"/>
    </row>
    <row r="20" spans="1:25" s="202" customFormat="1">
      <c r="A20" s="216" t="s">
        <v>89</v>
      </c>
      <c r="B20" s="264">
        <v>433</v>
      </c>
      <c r="C20" s="265">
        <v>1205</v>
      </c>
      <c r="D20" s="265">
        <v>1638</v>
      </c>
      <c r="E20" s="264">
        <v>665</v>
      </c>
      <c r="F20" s="265">
        <v>2549</v>
      </c>
      <c r="G20" s="265">
        <v>3214</v>
      </c>
      <c r="H20" s="264">
        <v>6</v>
      </c>
      <c r="I20" s="265">
        <v>31</v>
      </c>
      <c r="J20" s="265">
        <v>37</v>
      </c>
      <c r="K20" s="264">
        <v>30</v>
      </c>
      <c r="L20" s="265">
        <v>97</v>
      </c>
      <c r="M20" s="265">
        <v>127</v>
      </c>
      <c r="N20" s="199">
        <f t="shared" si="1"/>
        <v>1134</v>
      </c>
      <c r="O20" s="200">
        <f t="shared" si="2"/>
        <v>3882</v>
      </c>
      <c r="P20" s="200">
        <f>SUM(N20:O20)</f>
        <v>5016</v>
      </c>
      <c r="S20" s="218"/>
      <c r="T20" s="219"/>
      <c r="W20" s="200"/>
      <c r="X20" s="200"/>
      <c r="Y20" s="200"/>
    </row>
    <row r="21" spans="1:25" s="202" customFormat="1">
      <c r="A21" s="216" t="s">
        <v>171</v>
      </c>
      <c r="B21" s="264">
        <v>49</v>
      </c>
      <c r="C21" s="265">
        <v>136</v>
      </c>
      <c r="D21" s="265">
        <v>185</v>
      </c>
      <c r="E21" s="264">
        <v>244</v>
      </c>
      <c r="F21" s="265">
        <v>600</v>
      </c>
      <c r="G21" s="265">
        <v>844</v>
      </c>
      <c r="H21" s="264">
        <v>0</v>
      </c>
      <c r="I21" s="265">
        <v>0</v>
      </c>
      <c r="J21" s="265">
        <v>0</v>
      </c>
      <c r="K21" s="264">
        <v>5</v>
      </c>
      <c r="L21" s="265">
        <v>20</v>
      </c>
      <c r="M21" s="265">
        <v>25</v>
      </c>
      <c r="N21" s="199">
        <f t="shared" si="1"/>
        <v>298</v>
      </c>
      <c r="O21" s="200">
        <f t="shared" si="2"/>
        <v>756</v>
      </c>
      <c r="P21" s="200">
        <f>SUM(N21:O21)</f>
        <v>1054</v>
      </c>
      <c r="S21" s="218"/>
      <c r="T21" s="219"/>
      <c r="W21" s="200"/>
      <c r="X21" s="200"/>
      <c r="Y21" s="200"/>
    </row>
    <row r="22" spans="1:25" s="202" customFormat="1">
      <c r="A22" s="216" t="s">
        <v>172</v>
      </c>
      <c r="B22" s="264">
        <v>49</v>
      </c>
      <c r="C22" s="265">
        <v>110</v>
      </c>
      <c r="D22" s="265">
        <v>159</v>
      </c>
      <c r="E22" s="264">
        <v>256</v>
      </c>
      <c r="F22" s="265">
        <v>485</v>
      </c>
      <c r="G22" s="265">
        <v>741</v>
      </c>
      <c r="H22" s="264">
        <v>0</v>
      </c>
      <c r="I22" s="265">
        <v>0</v>
      </c>
      <c r="J22" s="265">
        <v>0</v>
      </c>
      <c r="K22" s="264">
        <v>2</v>
      </c>
      <c r="L22" s="265">
        <v>0</v>
      </c>
      <c r="M22" s="265">
        <v>2</v>
      </c>
      <c r="N22" s="199">
        <f t="shared" si="1"/>
        <v>307</v>
      </c>
      <c r="O22" s="200">
        <f t="shared" si="2"/>
        <v>595</v>
      </c>
      <c r="P22" s="200">
        <f t="shared" si="0"/>
        <v>902</v>
      </c>
      <c r="S22" s="218"/>
      <c r="T22" s="219"/>
      <c r="W22" s="200"/>
      <c r="X22" s="200"/>
      <c r="Y22" s="200"/>
    </row>
    <row r="23" spans="1:25" s="202" customFormat="1">
      <c r="A23" s="216" t="s">
        <v>173</v>
      </c>
      <c r="B23" s="264">
        <v>90</v>
      </c>
      <c r="C23" s="265">
        <v>106</v>
      </c>
      <c r="D23" s="265">
        <v>196</v>
      </c>
      <c r="E23" s="264">
        <v>627</v>
      </c>
      <c r="F23" s="265">
        <v>896</v>
      </c>
      <c r="G23" s="265">
        <v>1523</v>
      </c>
      <c r="H23" s="264">
        <v>0</v>
      </c>
      <c r="I23" s="265">
        <v>0</v>
      </c>
      <c r="J23" s="265">
        <v>0</v>
      </c>
      <c r="K23" s="264">
        <v>7</v>
      </c>
      <c r="L23" s="265">
        <v>30</v>
      </c>
      <c r="M23" s="265">
        <v>37</v>
      </c>
      <c r="N23" s="199">
        <f t="shared" si="1"/>
        <v>724</v>
      </c>
      <c r="O23" s="200">
        <f t="shared" si="2"/>
        <v>1032</v>
      </c>
      <c r="P23" s="200">
        <f t="shared" si="0"/>
        <v>1756</v>
      </c>
      <c r="S23" s="218"/>
      <c r="T23" s="219"/>
      <c r="W23" s="200"/>
      <c r="X23" s="200"/>
      <c r="Y23" s="200"/>
    </row>
    <row r="24" spans="1:25" s="202" customFormat="1">
      <c r="A24" s="216" t="s">
        <v>174</v>
      </c>
      <c r="B24" s="264">
        <v>2</v>
      </c>
      <c r="C24" s="265">
        <v>2</v>
      </c>
      <c r="D24" s="265">
        <v>4</v>
      </c>
      <c r="E24" s="264">
        <v>3</v>
      </c>
      <c r="F24" s="265">
        <v>0</v>
      </c>
      <c r="G24" s="265">
        <v>3</v>
      </c>
      <c r="H24" s="264">
        <v>0</v>
      </c>
      <c r="I24" s="265">
        <v>0</v>
      </c>
      <c r="J24" s="265">
        <v>0</v>
      </c>
      <c r="K24" s="264">
        <v>0</v>
      </c>
      <c r="L24" s="265">
        <v>2</v>
      </c>
      <c r="M24" s="265">
        <v>2</v>
      </c>
      <c r="N24" s="199">
        <f t="shared" si="1"/>
        <v>5</v>
      </c>
      <c r="O24" s="200">
        <f t="shared" si="2"/>
        <v>4</v>
      </c>
      <c r="P24" s="200">
        <f t="shared" si="0"/>
        <v>9</v>
      </c>
      <c r="S24" s="218"/>
      <c r="T24" s="219"/>
      <c r="W24" s="200"/>
      <c r="X24" s="200"/>
      <c r="Y24" s="200"/>
    </row>
    <row r="25" spans="1:25" s="202" customFormat="1">
      <c r="A25" s="216" t="s">
        <v>175</v>
      </c>
      <c r="B25" s="264">
        <v>77</v>
      </c>
      <c r="C25" s="265">
        <v>169</v>
      </c>
      <c r="D25" s="265">
        <v>246</v>
      </c>
      <c r="E25" s="264">
        <v>469</v>
      </c>
      <c r="F25" s="265">
        <v>796</v>
      </c>
      <c r="G25" s="265">
        <v>1265</v>
      </c>
      <c r="H25" s="264">
        <v>14</v>
      </c>
      <c r="I25" s="265">
        <v>6</v>
      </c>
      <c r="J25" s="265">
        <v>20</v>
      </c>
      <c r="K25" s="264">
        <v>9</v>
      </c>
      <c r="L25" s="265">
        <v>27</v>
      </c>
      <c r="M25" s="265">
        <v>36</v>
      </c>
      <c r="N25" s="199">
        <f t="shared" si="1"/>
        <v>569</v>
      </c>
      <c r="O25" s="200">
        <f t="shared" si="2"/>
        <v>998</v>
      </c>
      <c r="P25" s="200">
        <f t="shared" si="0"/>
        <v>1567</v>
      </c>
      <c r="S25" s="218"/>
      <c r="T25" s="219"/>
      <c r="W25" s="200"/>
      <c r="X25" s="200"/>
      <c r="Y25" s="200"/>
    </row>
    <row r="26" spans="1:25" s="202" customFormat="1">
      <c r="A26" s="216" t="s">
        <v>176</v>
      </c>
      <c r="B26" s="264">
        <v>0</v>
      </c>
      <c r="C26" s="265">
        <v>1</v>
      </c>
      <c r="D26" s="265">
        <v>1</v>
      </c>
      <c r="E26" s="264">
        <v>46</v>
      </c>
      <c r="F26" s="265">
        <v>76</v>
      </c>
      <c r="G26" s="265">
        <v>122</v>
      </c>
      <c r="H26" s="264">
        <v>0</v>
      </c>
      <c r="I26" s="265">
        <v>0</v>
      </c>
      <c r="J26" s="265">
        <v>0</v>
      </c>
      <c r="K26" s="264">
        <v>0</v>
      </c>
      <c r="L26" s="265">
        <v>0</v>
      </c>
      <c r="M26" s="265">
        <v>0</v>
      </c>
      <c r="N26" s="199">
        <f t="shared" si="1"/>
        <v>46</v>
      </c>
      <c r="O26" s="200">
        <f t="shared" si="2"/>
        <v>77</v>
      </c>
      <c r="P26" s="200">
        <f t="shared" si="0"/>
        <v>123</v>
      </c>
      <c r="S26" s="218"/>
      <c r="T26" s="219"/>
      <c r="W26" s="200"/>
      <c r="X26" s="200"/>
      <c r="Y26" s="200"/>
    </row>
    <row r="27" spans="1:25" s="202" customFormat="1">
      <c r="A27" s="216" t="s">
        <v>55</v>
      </c>
      <c r="B27" s="264">
        <v>0</v>
      </c>
      <c r="C27" s="265">
        <v>0</v>
      </c>
      <c r="D27" s="265">
        <v>0</v>
      </c>
      <c r="E27" s="264">
        <v>51</v>
      </c>
      <c r="F27" s="265">
        <v>148</v>
      </c>
      <c r="G27" s="265">
        <v>199</v>
      </c>
      <c r="H27" s="264">
        <v>0</v>
      </c>
      <c r="I27" s="265">
        <v>0</v>
      </c>
      <c r="J27" s="265">
        <v>0</v>
      </c>
      <c r="K27" s="264">
        <v>0</v>
      </c>
      <c r="L27" s="265">
        <v>0</v>
      </c>
      <c r="M27" s="265">
        <v>0</v>
      </c>
      <c r="N27" s="199">
        <f t="shared" si="1"/>
        <v>51</v>
      </c>
      <c r="O27" s="200">
        <f t="shared" si="2"/>
        <v>148</v>
      </c>
      <c r="P27" s="200">
        <f t="shared" si="0"/>
        <v>199</v>
      </c>
      <c r="S27" s="218"/>
      <c r="T27" s="219"/>
      <c r="W27" s="200"/>
      <c r="X27" s="200"/>
      <c r="Y27" s="200"/>
    </row>
    <row r="28" spans="1:25" s="202" customFormat="1">
      <c r="A28" s="216" t="s">
        <v>91</v>
      </c>
      <c r="B28" s="264">
        <v>181</v>
      </c>
      <c r="C28" s="265">
        <v>106</v>
      </c>
      <c r="D28" s="265">
        <v>287</v>
      </c>
      <c r="E28" s="264">
        <v>191</v>
      </c>
      <c r="F28" s="265">
        <v>110</v>
      </c>
      <c r="G28" s="265">
        <v>301</v>
      </c>
      <c r="H28" s="264">
        <v>8</v>
      </c>
      <c r="I28" s="265">
        <v>2</v>
      </c>
      <c r="J28" s="265">
        <v>10</v>
      </c>
      <c r="K28" s="264">
        <v>20</v>
      </c>
      <c r="L28" s="265">
        <v>6</v>
      </c>
      <c r="M28" s="265">
        <v>26</v>
      </c>
      <c r="N28" s="199">
        <f t="shared" si="1"/>
        <v>400</v>
      </c>
      <c r="O28" s="200">
        <f t="shared" si="2"/>
        <v>224</v>
      </c>
      <c r="P28" s="200">
        <f t="shared" si="0"/>
        <v>624</v>
      </c>
      <c r="S28" s="218"/>
      <c r="T28" s="219"/>
      <c r="W28" s="200"/>
      <c r="X28" s="200"/>
      <c r="Y28" s="200"/>
    </row>
    <row r="29" spans="1:25" s="202" customFormat="1">
      <c r="A29" s="216" t="s">
        <v>93</v>
      </c>
      <c r="B29" s="264">
        <v>13</v>
      </c>
      <c r="C29" s="265">
        <v>12</v>
      </c>
      <c r="D29" s="265">
        <v>25</v>
      </c>
      <c r="E29" s="264">
        <v>6</v>
      </c>
      <c r="F29" s="265">
        <v>0</v>
      </c>
      <c r="G29" s="265">
        <v>6</v>
      </c>
      <c r="H29" s="264">
        <v>0</v>
      </c>
      <c r="I29" s="265">
        <v>0</v>
      </c>
      <c r="J29" s="265">
        <v>0</v>
      </c>
      <c r="K29" s="264">
        <v>6</v>
      </c>
      <c r="L29" s="265">
        <v>8</v>
      </c>
      <c r="M29" s="265">
        <v>14</v>
      </c>
      <c r="N29" s="199">
        <f t="shared" si="1"/>
        <v>25</v>
      </c>
      <c r="O29" s="200">
        <f t="shared" si="2"/>
        <v>20</v>
      </c>
      <c r="P29" s="200">
        <f t="shared" si="0"/>
        <v>45</v>
      </c>
      <c r="S29" s="218"/>
      <c r="T29" s="219"/>
      <c r="W29" s="200"/>
      <c r="X29" s="200"/>
      <c r="Y29" s="200"/>
    </row>
    <row r="30" spans="1:25" s="202" customFormat="1">
      <c r="A30" s="216" t="s">
        <v>177</v>
      </c>
      <c r="B30" s="264">
        <v>560</v>
      </c>
      <c r="C30" s="265">
        <v>500</v>
      </c>
      <c r="D30" s="265">
        <v>1060</v>
      </c>
      <c r="E30" s="264">
        <v>3274</v>
      </c>
      <c r="F30" s="265">
        <v>2896</v>
      </c>
      <c r="G30" s="265">
        <v>6170</v>
      </c>
      <c r="H30" s="264">
        <v>12</v>
      </c>
      <c r="I30" s="265">
        <v>25</v>
      </c>
      <c r="J30" s="265">
        <v>37</v>
      </c>
      <c r="K30" s="264">
        <v>97</v>
      </c>
      <c r="L30" s="265">
        <v>95</v>
      </c>
      <c r="M30" s="265">
        <v>192</v>
      </c>
      <c r="N30" s="199">
        <f t="shared" si="1"/>
        <v>3943</v>
      </c>
      <c r="O30" s="200">
        <f t="shared" si="2"/>
        <v>3516</v>
      </c>
      <c r="P30" s="200">
        <f t="shared" si="0"/>
        <v>7459</v>
      </c>
      <c r="S30" s="218"/>
      <c r="T30" s="219"/>
      <c r="W30" s="200"/>
      <c r="X30" s="200"/>
      <c r="Y30" s="200"/>
    </row>
    <row r="31" spans="1:25" s="202" customFormat="1">
      <c r="A31" s="216" t="s">
        <v>178</v>
      </c>
      <c r="B31" s="264">
        <v>0</v>
      </c>
      <c r="C31" s="265">
        <v>0</v>
      </c>
      <c r="D31" s="265">
        <v>0</v>
      </c>
      <c r="E31" s="264">
        <v>1</v>
      </c>
      <c r="F31" s="265">
        <v>1</v>
      </c>
      <c r="G31" s="265">
        <v>2</v>
      </c>
      <c r="H31" s="264">
        <v>0</v>
      </c>
      <c r="I31" s="265">
        <v>0</v>
      </c>
      <c r="J31" s="265">
        <v>0</v>
      </c>
      <c r="K31" s="264">
        <v>0</v>
      </c>
      <c r="L31" s="265">
        <v>0</v>
      </c>
      <c r="M31" s="265">
        <v>0</v>
      </c>
      <c r="N31" s="199">
        <f t="shared" si="1"/>
        <v>1</v>
      </c>
      <c r="O31" s="200">
        <f t="shared" si="2"/>
        <v>1</v>
      </c>
      <c r="P31" s="200">
        <f t="shared" si="0"/>
        <v>2</v>
      </c>
      <c r="S31" s="218"/>
      <c r="T31" s="219"/>
      <c r="W31" s="200"/>
      <c r="X31" s="200"/>
      <c r="Y31" s="200"/>
    </row>
    <row r="32" spans="1:25" s="202" customFormat="1">
      <c r="A32" s="216" t="s">
        <v>61</v>
      </c>
      <c r="B32" s="264">
        <v>0</v>
      </c>
      <c r="C32" s="265">
        <v>0</v>
      </c>
      <c r="D32" s="265">
        <v>0</v>
      </c>
      <c r="E32" s="264">
        <v>11</v>
      </c>
      <c r="F32" s="265">
        <v>41</v>
      </c>
      <c r="G32" s="265">
        <v>52</v>
      </c>
      <c r="H32" s="264">
        <v>0</v>
      </c>
      <c r="I32" s="265">
        <v>0</v>
      </c>
      <c r="J32" s="265">
        <v>0</v>
      </c>
      <c r="K32" s="264">
        <v>0</v>
      </c>
      <c r="L32" s="265">
        <v>0</v>
      </c>
      <c r="M32" s="265">
        <v>0</v>
      </c>
      <c r="N32" s="199">
        <f t="shared" si="1"/>
        <v>11</v>
      </c>
      <c r="O32" s="200">
        <f t="shared" si="2"/>
        <v>41</v>
      </c>
      <c r="P32" s="200">
        <f t="shared" si="0"/>
        <v>52</v>
      </c>
      <c r="T32" s="200"/>
      <c r="U32" s="200"/>
      <c r="V32" s="200"/>
    </row>
    <row r="33" spans="1:22" s="220" customFormat="1">
      <c r="A33" s="203" t="s">
        <v>44</v>
      </c>
      <c r="B33" s="204">
        <f t="shared" ref="B33:P33" si="3">SUM(B13:B32)</f>
        <v>2118</v>
      </c>
      <c r="C33" s="205">
        <f t="shared" si="3"/>
        <v>2972</v>
      </c>
      <c r="D33" s="205">
        <f t="shared" si="3"/>
        <v>5090</v>
      </c>
      <c r="E33" s="204">
        <f t="shared" si="3"/>
        <v>8183</v>
      </c>
      <c r="F33" s="205">
        <f t="shared" si="3"/>
        <v>11448</v>
      </c>
      <c r="G33" s="205">
        <f t="shared" si="3"/>
        <v>19631</v>
      </c>
      <c r="H33" s="204">
        <f t="shared" si="3"/>
        <v>46</v>
      </c>
      <c r="I33" s="205">
        <f t="shared" si="3"/>
        <v>82</v>
      </c>
      <c r="J33" s="205">
        <f t="shared" si="3"/>
        <v>128</v>
      </c>
      <c r="K33" s="204">
        <f t="shared" si="3"/>
        <v>214</v>
      </c>
      <c r="L33" s="205">
        <f t="shared" si="3"/>
        <v>347</v>
      </c>
      <c r="M33" s="205">
        <f t="shared" si="3"/>
        <v>561</v>
      </c>
      <c r="N33" s="204">
        <f t="shared" si="1"/>
        <v>10561</v>
      </c>
      <c r="O33" s="205">
        <f t="shared" si="2"/>
        <v>14849</v>
      </c>
      <c r="P33" s="205">
        <f t="shared" si="3"/>
        <v>25410</v>
      </c>
      <c r="T33" s="200"/>
      <c r="U33" s="200"/>
      <c r="V33" s="200"/>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6" ma:contentTypeDescription="Een nieuw document maken." ma:contentTypeScope="" ma:versionID="d52b55770e51521b83aac0cd7feb1e35">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b5a51f4c2fbb39675768813fa3f7fa8e"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86C15F-F14D-4FAE-8F65-85C4C198C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FE956-1CD2-47DD-A303-725FBF56238F}">
  <ds:schemaRefs>
    <ds:schemaRef ds:uri="9a9ec0f0-7796-43d0-ac1f-4c8c46ee0bd1"/>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e1183e09-c796-41a2-ba5a-4d319536ae41"/>
    <ds:schemaRef ds:uri="http://schemas.microsoft.com/office/2006/documentManagement/types"/>
    <ds:schemaRef ds:uri="http://schemas.microsoft.com/sharepoint/v3/fields"/>
    <ds:schemaRef ds:uri="c3712c5a-a8d0-44e8-9b9d-678a904abb54"/>
    <ds:schemaRef ds:uri="http://www.w3.org/XML/1998/namespace"/>
    <ds:schemaRef ds:uri="http://purl.org/dc/dcmitype/"/>
  </ds:schemaRefs>
</ds:datastoreItem>
</file>

<file path=customXml/itemProps3.xml><?xml version="1.0" encoding="utf-8"?>
<ds:datastoreItem xmlns:ds="http://schemas.openxmlformats.org/officeDocument/2006/customXml" ds:itemID="{2C4EF8E2-F0DE-4BF1-86B6-CA3C1D78D8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14</vt:i4>
      </vt:variant>
    </vt:vector>
  </HeadingPairs>
  <TitlesOfParts>
    <vt:vector size="42" baseType="lpstr">
      <vt:lpstr>INHOUD</vt:lpstr>
      <vt:lpstr>TOELICHTING</vt:lpstr>
      <vt:lpstr>22dsec01</vt:lpstr>
      <vt:lpstr>22dsec02</vt:lpstr>
      <vt:lpstr>22dsec03</vt:lpstr>
      <vt:lpstr>22dsec04</vt:lpstr>
      <vt:lpstr>22dsec05</vt:lpstr>
      <vt:lpstr>22dsec06</vt:lpstr>
      <vt:lpstr>22dsec07</vt:lpstr>
      <vt:lpstr>22dsec08</vt:lpstr>
      <vt:lpstr>22dsec09</vt:lpstr>
      <vt:lpstr>22dsec10</vt:lpstr>
      <vt:lpstr>22dsec11</vt:lpstr>
      <vt:lpstr>22dsec12</vt:lpstr>
      <vt:lpstr>22dsec13</vt:lpstr>
      <vt:lpstr>22dsec14</vt:lpstr>
      <vt:lpstr>22dsec15</vt:lpstr>
      <vt:lpstr>22dsec16</vt:lpstr>
      <vt:lpstr>22dsec17</vt:lpstr>
      <vt:lpstr>22dsec18</vt:lpstr>
      <vt:lpstr>22dsec19</vt:lpstr>
      <vt:lpstr>22dsec20</vt:lpstr>
      <vt:lpstr>22dsec21</vt:lpstr>
      <vt:lpstr>22dsec22</vt:lpstr>
      <vt:lpstr>22dsec23</vt:lpstr>
      <vt:lpstr>22dsec24</vt:lpstr>
      <vt:lpstr>22dsec25</vt:lpstr>
      <vt:lpstr>22dsec26</vt:lpstr>
      <vt:lpstr>'22dsec13'!Afdrukbereik</vt:lpstr>
      <vt:lpstr>'22dsec16'!Afdrukbereik</vt:lpstr>
      <vt:lpstr>'22dsec01'!Database</vt:lpstr>
      <vt:lpstr>'22dsec02'!Database</vt:lpstr>
      <vt:lpstr>'22dsec03'!Database</vt:lpstr>
      <vt:lpstr>'22dsec04'!Database</vt:lpstr>
      <vt:lpstr>'22dsec05'!Database</vt:lpstr>
      <vt:lpstr>'22dsec06'!Database</vt:lpstr>
      <vt:lpstr>'22dsec07'!Database</vt:lpstr>
      <vt:lpstr>'22dsec08'!Database</vt:lpstr>
      <vt:lpstr>'22dsec09'!Database</vt:lpstr>
      <vt:lpstr>'22dsec10'!Database</vt:lpstr>
      <vt:lpstr>'22dsec12'!Database</vt:lpstr>
      <vt:lpstr>'22dsec13'!Database</vt:lpstr>
    </vt:vector>
  </TitlesOfParts>
  <Manager/>
  <Company>SBS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cp:lastPrinted>2023-07-05T12:14:50Z</cp:lastPrinted>
  <dcterms:created xsi:type="dcterms:W3CDTF">2002-06-18T11:06:30Z</dcterms:created>
  <dcterms:modified xsi:type="dcterms:W3CDTF">2023-08-21T09:22:06Z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MediaServiceImageTags">
    <vt:lpwstr/>
  </property>
</Properties>
</file>