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8" tabRatio="788"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<sst xmlns="http://schemas.openxmlformats.org/spreadsheetml/2006/main" count="827" uniqueCount="105">
  <si>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</si>
  <si>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</si>
  <si>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</si>
  <si>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</si>
  <si>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</si>
  <si>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</si>
  <si>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</si>
  <si>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</si>
  <si>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</si>
  <si>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</si>
  <si>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</si>
  <si>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</si>
  <si>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</si>
  <si>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</si>
  <si>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</si>
  <si>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</si>
  <si>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</si>
  <si>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</si>
  <si>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</si>
  <si>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</si>
  <si>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</si>
  <si>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</si>
  <si>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</si>
  <si>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</si>
  <si>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</si>
  <si>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</si>
  <si>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</si>
  <si>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</si>
  <si>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</si>
  <si>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</si>
  <si>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</si>
  <si>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</si>
  <si>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</si>
  <si>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</si>
  <si>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</si>
  <si>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</si>
  <si>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</si>
  <si>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</si>
  <si>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</si>
  <si>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</si>
  <si>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</si>
  <si>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</si>
  <si>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</si>
  <si>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</si>
  <si>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</si>
  <si>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</si>
  <si>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</si>
  <si>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</si>
  <si>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</si>
  <si>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</si>
  <si>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</si>
  <si>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</si>
  <si>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</si>
  <si>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</si>
  <si>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</si>
  <si>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</si>
  <si>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</si>
  <si>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</si>
  <si>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</si>
  <si>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</si>
  <si>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</si>
  <si>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</si>
  <si>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</si>
  <si>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</si>
  <si>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</si>
  <si>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</si>
  <si>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</si>
  <si>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</si>
  <si>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</si>
  <si>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</si>
  <si>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</si>
  <si>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</si>
  <si>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</si>
  <si>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</si>
  <si>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</si>
  <si>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</si>
  <si>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</si>
  <si>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</si>
  <si>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</si>
  <si>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 xml:space="preserve">  2015-2016</t>
  </si>
  <si>
    <t>7_SES_SV_LA_Belg_NBelg</t>
  </si>
  <si>
    <t>8_SES_ZBL_LA_geslacht</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</si>
  <si>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</si>
  <si>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</si>
  <si>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</si>
  <si>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</si>
  <si>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</si>
  <si>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</si>
  <si>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</si>
  <si>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</si>
  <si>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</si>
  <si>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</si>
  <si>
    <t xml:space="preserve">  2016-2017</t>
  </si>
  <si>
    <t xml:space="preserve">  2017-2018</t>
  </si>
  <si>
    <t xml:space="preserve">  2018-2019</t>
  </si>
  <si>
    <t xml:space="preserve">  2019-2020</t>
  </si>
  <si>
    <t>Schooltoeslag</t>
  </si>
  <si>
    <t>Aantikken Schooltoeslag</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</si>
  <si>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</si>
  <si>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Schooltoelage / Schooltoeslag (1)</t>
  </si>
  <si>
    <t>&gt;1</t>
  </si>
  <si>
    <t>Data schooljaar 2020-2021</t>
  </si>
  <si>
    <t>Totale leerlingen-           populatie 2020-2021</t>
  </si>
  <si>
    <t>Totale leerlingen-                        populatie 2020-2021</t>
  </si>
  <si>
    <t xml:space="preserve">  2020-2021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</si>
</sst>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59">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0"/>
      <color indexed="10"/>
      <name val="Arial"/>
      <family val="2"/>
    </font>
    <font>
      <sz val="10"/>
      <color indexed="10"/>
      <name val="Arial"/>
      <family val="2"/>
    </font>
    <font>
      <b/>
      <sz val="14"/>
      <color indexed="10"/>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0"/>
      <color rgb="FFFF0000"/>
      <name val="Arial"/>
      <family val="2"/>
    </font>
    <font>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right style="medium"/>
      <top style="thin"/>
      <bottom/>
    </border>
    <border>
      <left/>
      <right/>
      <top style="thin"/>
      <bottom/>
    </border>
    <border>
      <left/>
      <right style="thin"/>
      <top style="thin"/>
      <bottom style="thin"/>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border>
    <border>
      <left style="thin"/>
      <right style="thin"/>
      <top style="medium"/>
      <bottom/>
    </border>
    <border>
      <left/>
      <right style="medium"/>
      <top style="thin"/>
      <bottom style="thin"/>
    </border>
    <border>
      <left/>
      <right/>
      <top style="thin"/>
      <bottom style="thin"/>
    </border>
    <border>
      <left style="medium"/>
      <right/>
      <top style="thin"/>
      <bottom style="thin"/>
    </border>
    <border>
      <left/>
      <right style="medium"/>
      <top/>
      <bottom/>
    </border>
    <border>
      <left style="medium"/>
      <right/>
      <top style="thin"/>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top style="thick"/>
      <bottom style="thin"/>
    </border>
    <border>
      <left/>
      <right style="medium"/>
      <top style="thick"/>
      <bottom style="thin"/>
    </border>
    <border>
      <left style="medium"/>
      <right/>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03">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8" fillId="0" borderId="0" xfId="0" applyFont="1" applyAlignment="1">
      <alignment/>
    </xf>
    <xf numFmtId="0" fontId="2" fillId="0" borderId="0" xfId="0" applyFont="1" applyFill="1" applyBorder="1" applyAlignment="1">
      <alignment/>
    </xf>
    <xf numFmtId="0" fontId="48" fillId="0" borderId="0" xfId="0" applyFont="1" applyFill="1" applyBorder="1" applyAlignment="1">
      <alignmen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horizontal="center"/>
    </xf>
    <xf numFmtId="174" fontId="48" fillId="0" borderId="16" xfId="0" applyNumberFormat="1" applyFont="1" applyFill="1" applyBorder="1" applyAlignment="1">
      <alignment/>
    </xf>
    <xf numFmtId="174" fontId="48" fillId="0" borderId="15" xfId="0" applyNumberFormat="1" applyFont="1" applyFill="1" applyBorder="1" applyAlignment="1">
      <alignment/>
    </xf>
    <xf numFmtId="0" fontId="48" fillId="0" borderId="0" xfId="0" applyFont="1" applyFill="1" applyAlignment="1">
      <alignment/>
    </xf>
    <xf numFmtId="174" fontId="0" fillId="0" borderId="18" xfId="0" applyNumberFormat="1" applyBorder="1" applyAlignment="1">
      <alignment horizontal="right"/>
    </xf>
    <xf numFmtId="174" fontId="0" fillId="0" borderId="18" xfId="0" applyNumberFormat="1" applyFill="1" applyBorder="1" applyAlignment="1">
      <alignment horizontal="right"/>
    </xf>
    <xf numFmtId="174" fontId="2" fillId="0" borderId="22" xfId="0" applyNumberFormat="1" applyFont="1" applyFill="1" applyBorder="1" applyAlignment="1">
      <alignment horizontal="right"/>
    </xf>
    <xf numFmtId="174" fontId="0" fillId="0" borderId="22" xfId="0" applyNumberFormat="1" applyFill="1" applyBorder="1" applyAlignment="1">
      <alignment horizontal="right"/>
    </xf>
    <xf numFmtId="0" fontId="0" fillId="0" borderId="23" xfId="0" applyBorder="1" applyAlignment="1">
      <alignment horizontal="center"/>
    </xf>
    <xf numFmtId="0" fontId="0" fillId="0" borderId="24" xfId="0" applyBorder="1" applyAlignment="1">
      <alignment/>
    </xf>
    <xf numFmtId="3" fontId="0" fillId="0" borderId="19" xfId="0" applyNumberFormat="1" applyFill="1" applyBorder="1" applyAlignment="1">
      <alignment/>
    </xf>
    <xf numFmtId="174" fontId="48" fillId="0" borderId="0" xfId="0" applyNumberFormat="1" applyFont="1" applyFill="1" applyBorder="1" applyAlignment="1">
      <alignment/>
    </xf>
    <xf numFmtId="174" fontId="2" fillId="0" borderId="0" xfId="0" applyNumberFormat="1" applyFont="1" applyFill="1" applyBorder="1" applyAlignment="1">
      <alignment horizontal="right"/>
    </xf>
    <xf numFmtId="0" fontId="48" fillId="0" borderId="0" xfId="0" applyFont="1"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8" fillId="0" borderId="26" xfId="0" applyFont="1" applyFill="1" applyBorder="1" applyAlignment="1">
      <alignment horizontal="center" wrapText="1"/>
    </xf>
    <xf numFmtId="0" fontId="48" fillId="0" borderId="27" xfId="0" applyFont="1" applyFill="1" applyBorder="1" applyAlignment="1">
      <alignment horizontal="center" wrapText="1"/>
    </xf>
    <xf numFmtId="0" fontId="2" fillId="0" borderId="28" xfId="0" applyFont="1" applyFill="1" applyBorder="1" applyAlignment="1">
      <alignment/>
    </xf>
    <xf numFmtId="0" fontId="52" fillId="0" borderId="0" xfId="0" applyFont="1" applyAlignment="1">
      <alignment/>
    </xf>
    <xf numFmtId="0" fontId="48" fillId="0" borderId="29" xfId="0" applyFont="1" applyFill="1" applyBorder="1" applyAlignment="1">
      <alignment horizontal="right"/>
    </xf>
    <xf numFmtId="0" fontId="48" fillId="0" borderId="30" xfId="0" applyFont="1" applyFill="1" applyBorder="1" applyAlignment="1">
      <alignment/>
    </xf>
    <xf numFmtId="0" fontId="48" fillId="0" borderId="30" xfId="0" applyFont="1" applyFill="1" applyBorder="1" applyAlignment="1">
      <alignment horizontal="right"/>
    </xf>
    <xf numFmtId="0" fontId="0" fillId="0" borderId="31" xfId="0" applyFill="1" applyBorder="1" applyAlignment="1">
      <alignment horizontal="right" indent="2"/>
    </xf>
    <xf numFmtId="0" fontId="0" fillId="0" borderId="32" xfId="0" applyFill="1" applyBorder="1" applyAlignment="1">
      <alignment horizontal="right" indent="2"/>
    </xf>
    <xf numFmtId="0" fontId="0" fillId="0" borderId="33" xfId="0" applyFill="1" applyBorder="1" applyAlignment="1">
      <alignment horizontal="right" indent="2"/>
    </xf>
    <xf numFmtId="174" fontId="0" fillId="0" borderId="34" xfId="0" applyNumberFormat="1" applyFill="1" applyBorder="1" applyAlignment="1">
      <alignment/>
    </xf>
    <xf numFmtId="174" fontId="0" fillId="0" borderId="32" xfId="0" applyNumberFormat="1" applyFill="1" applyBorder="1" applyAlignment="1">
      <alignment/>
    </xf>
    <xf numFmtId="174" fontId="0" fillId="0" borderId="35" xfId="0" applyNumberFormat="1" applyFill="1" applyBorder="1" applyAlignment="1">
      <alignment/>
    </xf>
    <xf numFmtId="174" fontId="0" fillId="0" borderId="31" xfId="0" applyNumberFormat="1" applyFill="1" applyBorder="1" applyAlignment="1">
      <alignment/>
    </xf>
    <xf numFmtId="174" fontId="0" fillId="0" borderId="33" xfId="0" applyNumberFormat="1" applyFill="1" applyBorder="1" applyAlignment="1">
      <alignment/>
    </xf>
    <xf numFmtId="174" fontId="48" fillId="0" borderId="36" xfId="0" applyNumberFormat="1" applyFont="1" applyFill="1" applyBorder="1" applyAlignment="1">
      <alignment horizontal="right"/>
    </xf>
    <xf numFmtId="174" fontId="48" fillId="0" borderId="37" xfId="0" applyNumberFormat="1" applyFont="1" applyFill="1" applyBorder="1" applyAlignment="1">
      <alignment horizontal="right"/>
    </xf>
    <xf numFmtId="174" fontId="48" fillId="0" borderId="38" xfId="0" applyNumberFormat="1" applyFont="1" applyFill="1" applyBorder="1" applyAlignment="1">
      <alignment horizontal="right"/>
    </xf>
    <xf numFmtId="174" fontId="48" fillId="0" borderId="39" xfId="0" applyNumberFormat="1" applyFont="1" applyFill="1" applyBorder="1" applyAlignment="1">
      <alignment horizontal="right"/>
    </xf>
    <xf numFmtId="174" fontId="48" fillId="0" borderId="40" xfId="0" applyNumberFormat="1" applyFont="1" applyFill="1" applyBorder="1" applyAlignment="1">
      <alignment horizontal="right"/>
    </xf>
    <xf numFmtId="0" fontId="4" fillId="0" borderId="0" xfId="0" applyFont="1" applyFill="1" applyBorder="1" applyAlignment="1">
      <alignment/>
    </xf>
    <xf numFmtId="2" fontId="0" fillId="0" borderId="0" xfId="0" applyNumberFormat="1" applyFill="1" applyBorder="1" applyAlignment="1">
      <alignment/>
    </xf>
    <xf numFmtId="2" fontId="0" fillId="0" borderId="34" xfId="0" applyNumberFormat="1" applyFill="1" applyBorder="1" applyAlignment="1">
      <alignment/>
    </xf>
    <xf numFmtId="2" fontId="0" fillId="0" borderId="32" xfId="0" applyNumberFormat="1" applyFill="1" applyBorder="1" applyAlignment="1">
      <alignment/>
    </xf>
    <xf numFmtId="2" fontId="0" fillId="0" borderId="35" xfId="0" applyNumberFormat="1" applyFill="1" applyBorder="1" applyAlignment="1">
      <alignment/>
    </xf>
    <xf numFmtId="2" fontId="0" fillId="0" borderId="31" xfId="0" applyNumberFormat="1" applyFill="1" applyBorder="1" applyAlignment="1">
      <alignment/>
    </xf>
    <xf numFmtId="2" fontId="0" fillId="0" borderId="33" xfId="0" applyNumberFormat="1" applyFill="1" applyBorder="1" applyAlignment="1">
      <alignment/>
    </xf>
    <xf numFmtId="2" fontId="48" fillId="0" borderId="36" xfId="0" applyNumberFormat="1" applyFont="1" applyFill="1" applyBorder="1" applyAlignment="1">
      <alignment/>
    </xf>
    <xf numFmtId="2" fontId="48" fillId="0" borderId="37" xfId="0" applyNumberFormat="1" applyFont="1" applyFill="1" applyBorder="1" applyAlignment="1">
      <alignment/>
    </xf>
    <xf numFmtId="2" fontId="48" fillId="0" borderId="38" xfId="0" applyNumberFormat="1" applyFont="1" applyFill="1" applyBorder="1" applyAlignment="1">
      <alignment/>
    </xf>
    <xf numFmtId="2" fontId="48" fillId="0" borderId="39" xfId="0" applyNumberFormat="1" applyFont="1" applyFill="1" applyBorder="1" applyAlignment="1">
      <alignment/>
    </xf>
    <xf numFmtId="2" fontId="48" fillId="0" borderId="40" xfId="0" applyNumberFormat="1" applyFont="1" applyFill="1" applyBorder="1" applyAlignment="1">
      <alignment/>
    </xf>
    <xf numFmtId="0" fontId="2" fillId="0" borderId="0" xfId="0" applyFont="1" applyFill="1" applyBorder="1" applyAlignment="1">
      <alignment/>
    </xf>
    <xf numFmtId="0" fontId="53" fillId="0" borderId="0" xfId="0" applyFont="1" applyFill="1" applyAlignment="1">
      <alignment/>
    </xf>
    <xf numFmtId="0" fontId="54"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1"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8" fillId="0" borderId="15" xfId="0" applyFont="1" applyFill="1" applyBorder="1" applyAlignment="1">
      <alignment/>
    </xf>
    <xf numFmtId="0" fontId="0" fillId="0" borderId="15" xfId="0" applyFill="1" applyBorder="1" applyAlignment="1">
      <alignment/>
    </xf>
    <xf numFmtId="0" fontId="48" fillId="0" borderId="16" xfId="0" applyFont="1" applyFill="1" applyBorder="1" applyAlignment="1">
      <alignment/>
    </xf>
    <xf numFmtId="0" fontId="2" fillId="0" borderId="22" xfId="0" applyFont="1" applyFill="1" applyBorder="1" applyAlignment="1">
      <alignment/>
    </xf>
    <xf numFmtId="0" fontId="0" fillId="0" borderId="14" xfId="0" applyFill="1" applyBorder="1" applyAlignment="1">
      <alignment horizontal="right"/>
    </xf>
    <xf numFmtId="0" fontId="48" fillId="0" borderId="15" xfId="0" applyFont="1" applyFill="1" applyBorder="1" applyAlignment="1">
      <alignment horizontal="right"/>
    </xf>
    <xf numFmtId="0" fontId="0" fillId="0" borderId="18" xfId="0" applyFill="1" applyBorder="1" applyAlignment="1">
      <alignment/>
    </xf>
    <xf numFmtId="17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4" xfId="0" applyNumberFormat="1" applyFill="1" applyBorder="1" applyAlignment="1">
      <alignment/>
    </xf>
    <xf numFmtId="0" fontId="55" fillId="0" borderId="0" xfId="0" applyFont="1" applyFill="1" applyBorder="1" applyAlignment="1">
      <alignment horizontal="left"/>
    </xf>
    <xf numFmtId="0" fontId="29"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0" fillId="0" borderId="0" xfId="0" applyNumberFormat="1" applyAlignment="1">
      <alignment/>
    </xf>
    <xf numFmtId="0" fontId="56" fillId="0" borderId="0" xfId="0" applyFont="1" applyAlignment="1">
      <alignment/>
    </xf>
    <xf numFmtId="0" fontId="51" fillId="0" borderId="0" xfId="0" applyFont="1" applyFill="1" applyAlignment="1">
      <alignment/>
    </xf>
    <xf numFmtId="0" fontId="57" fillId="0" borderId="0" xfId="0" applyFont="1" applyFill="1" applyAlignment="1">
      <alignment/>
    </xf>
    <xf numFmtId="0" fontId="40" fillId="0" borderId="0" xfId="44" applyFill="1" applyAlignment="1">
      <alignment/>
    </xf>
    <xf numFmtId="0" fontId="58" fillId="0" borderId="0" xfId="0" applyFont="1" applyAlignment="1">
      <alignment/>
    </xf>
    <xf numFmtId="0" fontId="56" fillId="0" borderId="0" xfId="0" applyFont="1" applyFill="1" applyBorder="1" applyAlignment="1">
      <alignment horizontal="center"/>
    </xf>
    <xf numFmtId="174" fontId="48" fillId="0" borderId="0" xfId="0" applyNumberFormat="1" applyFont="1" applyFill="1" applyAlignment="1">
      <alignment/>
    </xf>
    <xf numFmtId="174" fontId="0" fillId="0" borderId="0" xfId="0" applyNumberFormat="1" applyFill="1" applyAlignment="1">
      <alignment/>
    </xf>
    <xf numFmtId="0" fontId="48" fillId="0" borderId="0" xfId="0" applyFont="1" applyFill="1" applyBorder="1" applyAlignment="1">
      <alignment horizontal="center"/>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5" xfId="0" applyFill="1" applyBorder="1" applyAlignment="1">
      <alignment horizontal="center" wrapText="1"/>
    </xf>
    <xf numFmtId="0" fontId="0" fillId="0" borderId="32" xfId="0" applyFill="1" applyBorder="1" applyAlignment="1">
      <alignment horizontal="center"/>
    </xf>
    <xf numFmtId="0" fontId="0" fillId="0" borderId="33" xfId="0" applyFill="1" applyBorder="1" applyAlignment="1">
      <alignment horizontal="right"/>
    </xf>
    <xf numFmtId="0" fontId="0" fillId="0" borderId="35" xfId="0" applyFill="1" applyBorder="1" applyAlignment="1">
      <alignment horizontal="right"/>
    </xf>
    <xf numFmtId="0" fontId="0" fillId="0" borderId="31" xfId="0" applyFill="1" applyBorder="1" applyAlignment="1">
      <alignment/>
    </xf>
    <xf numFmtId="0" fontId="0" fillId="0" borderId="32" xfId="0" applyFill="1" applyBorder="1" applyAlignment="1">
      <alignment/>
    </xf>
    <xf numFmtId="0" fontId="0" fillId="0" borderId="42" xfId="0" applyFill="1" applyBorder="1" applyAlignment="1">
      <alignment horizontal="right" wrapText="1"/>
    </xf>
    <xf numFmtId="0" fontId="0" fillId="0" borderId="34" xfId="0" applyFill="1" applyBorder="1" applyAlignment="1">
      <alignment horizontal="right"/>
    </xf>
    <xf numFmtId="0" fontId="0" fillId="0" borderId="32" xfId="0" applyFill="1" applyBorder="1" applyAlignment="1">
      <alignment horizontal="right"/>
    </xf>
    <xf numFmtId="0" fontId="0" fillId="0" borderId="31" xfId="0" applyFill="1" applyBorder="1" applyAlignment="1">
      <alignment horizontal="right"/>
    </xf>
    <xf numFmtId="0" fontId="0" fillId="0" borderId="33" xfId="0" applyFill="1" applyBorder="1" applyAlignment="1">
      <alignment horizontal="center"/>
    </xf>
    <xf numFmtId="0" fontId="0" fillId="0" borderId="35" xfId="0" applyFill="1" applyBorder="1" applyAlignment="1">
      <alignment horizontal="right" indent="2"/>
    </xf>
    <xf numFmtId="174" fontId="48" fillId="0" borderId="39" xfId="0" applyNumberFormat="1" applyFont="1" applyFill="1" applyBorder="1" applyAlignment="1">
      <alignment/>
    </xf>
    <xf numFmtId="174" fontId="48" fillId="0" borderId="37" xfId="0" applyNumberFormat="1" applyFont="1" applyFill="1" applyBorder="1" applyAlignment="1">
      <alignment/>
    </xf>
    <xf numFmtId="174" fontId="48" fillId="0" borderId="40" xfId="0" applyNumberFormat="1" applyFont="1" applyFill="1" applyBorder="1" applyAlignment="1">
      <alignment/>
    </xf>
    <xf numFmtId="174" fontId="48" fillId="0" borderId="36" xfId="0" applyNumberFormat="1" applyFont="1" applyFill="1" applyBorder="1" applyAlignment="1">
      <alignment/>
    </xf>
    <xf numFmtId="174" fontId="48" fillId="0" borderId="38" xfId="0" applyNumberFormat="1" applyFont="1" applyFill="1" applyBorder="1" applyAlignment="1">
      <alignment/>
    </xf>
    <xf numFmtId="2" fontId="0" fillId="0" borderId="43" xfId="0" applyNumberFormat="1" applyFill="1" applyBorder="1" applyAlignment="1">
      <alignment/>
    </xf>
    <xf numFmtId="2" fontId="0" fillId="0" borderId="44" xfId="0" applyNumberFormat="1" applyFill="1" applyBorder="1" applyAlignment="1">
      <alignment/>
    </xf>
    <xf numFmtId="2" fontId="0" fillId="0" borderId="42" xfId="0" applyNumberFormat="1" applyFill="1" applyBorder="1" applyAlignment="1">
      <alignment/>
    </xf>
    <xf numFmtId="2" fontId="48" fillId="0" borderId="30" xfId="0" applyNumberFormat="1" applyFont="1" applyFill="1" applyBorder="1" applyAlignment="1">
      <alignment/>
    </xf>
    <xf numFmtId="0" fontId="0" fillId="0" borderId="33" xfId="0" applyFill="1" applyBorder="1" applyAlignment="1">
      <alignment horizontal="center" wrapText="1"/>
    </xf>
    <xf numFmtId="0" fontId="0" fillId="0" borderId="45" xfId="0" applyFill="1" applyBorder="1" applyAlignment="1">
      <alignment horizontal="right"/>
    </xf>
    <xf numFmtId="0" fontId="0" fillId="0" borderId="31" xfId="0" applyFill="1" applyBorder="1" applyAlignment="1">
      <alignment wrapText="1"/>
    </xf>
    <xf numFmtId="0" fontId="0" fillId="0" borderId="32" xfId="0" applyFill="1" applyBorder="1" applyAlignment="1">
      <alignment wrapText="1"/>
    </xf>
    <xf numFmtId="0" fontId="0" fillId="0" borderId="43" xfId="0" applyFill="1" applyBorder="1" applyAlignment="1">
      <alignment horizontal="right" wrapText="1"/>
    </xf>
    <xf numFmtId="0" fontId="48" fillId="0" borderId="0" xfId="0" applyFont="1" applyFill="1" applyBorder="1" applyAlignment="1">
      <alignment horizontal="right"/>
    </xf>
    <xf numFmtId="0" fontId="0" fillId="0" borderId="34" xfId="0" applyFill="1" applyBorder="1" applyAlignment="1">
      <alignment horizontal="center" wrapText="1"/>
    </xf>
    <xf numFmtId="0" fontId="0" fillId="0" borderId="33" xfId="0" applyFill="1" applyBorder="1" applyAlignment="1">
      <alignment horizontal="right" wrapText="1"/>
    </xf>
    <xf numFmtId="174" fontId="0" fillId="0" borderId="44" xfId="0" applyNumberFormat="1" applyFill="1" applyBorder="1" applyAlignment="1">
      <alignment/>
    </xf>
    <xf numFmtId="174" fontId="0" fillId="0" borderId="43" xfId="0" applyNumberFormat="1" applyFill="1" applyBorder="1" applyAlignment="1">
      <alignment/>
    </xf>
    <xf numFmtId="174" fontId="48" fillId="0" borderId="46" xfId="0" applyNumberFormat="1" applyFont="1" applyFill="1" applyBorder="1" applyAlignment="1">
      <alignment/>
    </xf>
    <xf numFmtId="174" fontId="48" fillId="0" borderId="30" xfId="0" applyNumberFormat="1" applyFont="1" applyFill="1" applyBorder="1" applyAlignment="1">
      <alignment/>
    </xf>
    <xf numFmtId="0" fontId="56" fillId="0" borderId="0" xfId="0" applyFont="1" applyFill="1" applyBorder="1" applyAlignment="1">
      <alignment/>
    </xf>
    <xf numFmtId="0" fontId="48" fillId="0" borderId="0" xfId="0" applyFont="1" applyFill="1" applyBorder="1" applyAlignment="1">
      <alignment/>
    </xf>
    <xf numFmtId="2" fontId="48" fillId="0" borderId="46" xfId="0" applyNumberFormat="1" applyFont="1" applyFill="1" applyBorder="1" applyAlignment="1">
      <alignment/>
    </xf>
    <xf numFmtId="0" fontId="0" fillId="0" borderId="34" xfId="0" applyFont="1" applyFill="1" applyBorder="1" applyAlignment="1">
      <alignment horizontal="center" wrapText="1"/>
    </xf>
    <xf numFmtId="0" fontId="0" fillId="0" borderId="32" xfId="0" applyFont="1" applyFill="1" applyBorder="1" applyAlignment="1">
      <alignment horizontal="center" wrapText="1"/>
    </xf>
    <xf numFmtId="0" fontId="0" fillId="0" borderId="35" xfId="0" applyFont="1" applyFill="1" applyBorder="1" applyAlignment="1">
      <alignment horizontal="right"/>
    </xf>
    <xf numFmtId="0" fontId="0" fillId="0" borderId="31" xfId="0" applyFont="1" applyFill="1" applyBorder="1" applyAlignment="1">
      <alignment horizontal="center" wrapText="1"/>
    </xf>
    <xf numFmtId="0" fontId="0" fillId="0" borderId="33" xfId="0" applyFont="1" applyFill="1" applyBorder="1" applyAlignment="1">
      <alignment horizontal="right"/>
    </xf>
    <xf numFmtId="0" fontId="6" fillId="0" borderId="0" xfId="0" applyFont="1" applyBorder="1" applyAlignment="1">
      <alignment horizontal="right"/>
    </xf>
    <xf numFmtId="0" fontId="6" fillId="0" borderId="0" xfId="0" applyFont="1" applyBorder="1" applyAlignment="1">
      <alignment horizontal="left"/>
    </xf>
    <xf numFmtId="0" fontId="0" fillId="0" borderId="47" xfId="0" applyBorder="1" applyAlignment="1">
      <alignment horizontal="center" wrapText="1"/>
    </xf>
    <xf numFmtId="0" fontId="0" fillId="0" borderId="21"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0" fillId="0" borderId="48" xfId="0" applyBorder="1" applyAlignment="1">
      <alignment horizontal="center"/>
    </xf>
    <xf numFmtId="0" fontId="56" fillId="0" borderId="0" xfId="0" applyFont="1" applyBorder="1" applyAlignment="1">
      <alignment horizontal="center"/>
    </xf>
    <xf numFmtId="0" fontId="0" fillId="0" borderId="48" xfId="0" applyBorder="1" applyAlignment="1">
      <alignment horizontal="center" wrapText="1"/>
    </xf>
    <xf numFmtId="0" fontId="0" fillId="0" borderId="0" xfId="0" applyAlignment="1">
      <alignment horizontal="left" wrapText="1"/>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56" fillId="0" borderId="0" xfId="0" applyFont="1" applyFill="1" applyBorder="1" applyAlignment="1">
      <alignment horizontal="center"/>
    </xf>
    <xf numFmtId="0" fontId="2" fillId="0" borderId="0" xfId="0" applyFont="1" applyFill="1" applyBorder="1" applyAlignment="1">
      <alignment horizontal="center"/>
    </xf>
    <xf numFmtId="0" fontId="2" fillId="0" borderId="52" xfId="0" applyFont="1" applyFill="1" applyBorder="1" applyAlignment="1">
      <alignment horizontal="center"/>
    </xf>
    <xf numFmtId="0" fontId="54" fillId="0" borderId="0" xfId="0" applyFont="1" applyFill="1" applyAlignment="1">
      <alignment horizontal="center"/>
    </xf>
    <xf numFmtId="0" fontId="48" fillId="0" borderId="0" xfId="0" applyFont="1" applyFill="1" applyBorder="1" applyAlignment="1">
      <alignment horizontal="center"/>
    </xf>
    <xf numFmtId="0" fontId="48" fillId="0" borderId="53" xfId="0" applyFont="1" applyFill="1" applyBorder="1" applyAlignment="1">
      <alignment horizontal="center"/>
    </xf>
    <xf numFmtId="0" fontId="48" fillId="0" borderId="54" xfId="0" applyFont="1" applyFill="1" applyBorder="1" applyAlignment="1">
      <alignment horizontal="center"/>
    </xf>
    <xf numFmtId="0" fontId="0" fillId="0" borderId="43" xfId="0" applyFill="1" applyBorder="1" applyAlignment="1">
      <alignment horizontal="center"/>
    </xf>
    <xf numFmtId="0" fontId="0" fillId="0" borderId="31" xfId="0" applyFill="1" applyBorder="1" applyAlignment="1">
      <alignment horizontal="center"/>
    </xf>
    <xf numFmtId="0" fontId="0" fillId="0" borderId="33" xfId="0" applyFill="1" applyBorder="1" applyAlignment="1">
      <alignment horizontal="center"/>
    </xf>
    <xf numFmtId="0" fontId="0" fillId="0" borderId="44" xfId="0" applyFill="1" applyBorder="1" applyAlignment="1">
      <alignment horizontal="center"/>
    </xf>
    <xf numFmtId="0" fontId="0" fillId="0" borderId="53" xfId="0" applyFill="1" applyBorder="1" applyAlignment="1">
      <alignment horizontal="center"/>
    </xf>
    <xf numFmtId="0" fontId="0" fillId="0" borderId="55" xfId="0" applyFill="1" applyBorder="1" applyAlignment="1">
      <alignment horizontal="center"/>
    </xf>
    <xf numFmtId="0" fontId="0" fillId="0" borderId="54" xfId="0" applyFill="1" applyBorder="1" applyAlignment="1">
      <alignment horizontal="center"/>
    </xf>
    <xf numFmtId="0" fontId="0" fillId="0" borderId="55" xfId="0" applyFont="1" applyFill="1" applyBorder="1" applyAlignment="1">
      <alignment horizontal="center"/>
    </xf>
    <xf numFmtId="0" fontId="0" fillId="0" borderId="53" xfId="0" applyFont="1" applyFill="1" applyBorder="1" applyAlignment="1">
      <alignment horizontal="center"/>
    </xf>
    <xf numFmtId="0" fontId="0" fillId="0" borderId="5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209550</xdr:colOff>
      <xdr:row>33</xdr:row>
      <xdr:rowOff>19050</xdr:rowOff>
    </xdr:to>
    <xdr:sp>
      <xdr:nvSpPr>
        <xdr:cNvPr id="1" name="Tekstvak 1"/>
        <xdr:cNvSpPr txBox="1">
          <a:spLocks noChangeArrowheads="1"/>
        </xdr:cNvSpPr>
      </xdr:nvSpPr>
      <xdr:spPr>
        <a:xfrm>
          <a:off x="0" y="9525"/>
          <a:ext cx="7524750" cy="62960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wordt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Schooltoeslag
</a:t>
          </a:r>
          <a:r>
            <a:rPr lang="en-US" cap="none" sz="1100" b="0" i="0" u="none" baseline="0">
              <a:solidFill>
                <a:srgbClr val="000000"/>
              </a:solidFill>
              <a:latin typeface="Calibri"/>
              <a:ea typeface="Calibri"/>
              <a:cs typeface="Calibri"/>
            </a:rPr>
            <a:t>De leerling tikt aan op dit kenmerk als hij/zij een schooltoeslag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47725"/>
          <a:ext cx="1695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085850"/>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115" zoomScaleNormal="115" zoomScalePageLayoutView="0" workbookViewId="0" topLeftCell="A1">
      <selection activeCell="A33" sqref="A33"/>
    </sheetView>
  </sheetViews>
  <sheetFormatPr defaultColWidth="9.140625" defaultRowHeight="15"/>
  <cols>
    <col min="1" max="1" width="29.140625" style="0" customWidth="1"/>
  </cols>
  <sheetData>
    <row r="1" ht="18">
      <c r="A1" s="63" t="s">
        <v>91</v>
      </c>
    </row>
    <row r="2" ht="18">
      <c r="A2" s="124" t="s">
        <v>101</v>
      </c>
    </row>
    <row r="4" ht="14.25">
      <c r="A4" s="26" t="s">
        <v>53</v>
      </c>
    </row>
    <row r="5" spans="1:2" ht="14.25">
      <c r="A5" s="123" t="s">
        <v>38</v>
      </c>
      <c r="B5" t="s">
        <v>51</v>
      </c>
    </row>
    <row r="6" spans="1:2" ht="14.25">
      <c r="A6" s="123" t="s">
        <v>39</v>
      </c>
      <c r="B6" t="s">
        <v>52</v>
      </c>
    </row>
    <row r="7" ht="9.75" customHeight="1">
      <c r="A7" s="22"/>
    </row>
    <row r="8" spans="1:2" ht="14.25">
      <c r="A8" s="123" t="s">
        <v>68</v>
      </c>
      <c r="B8" t="s">
        <v>54</v>
      </c>
    </row>
    <row r="9" ht="14.25">
      <c r="A9" s="22"/>
    </row>
    <row r="10" ht="14.25">
      <c r="A10" s="22"/>
    </row>
    <row r="11" ht="14.25">
      <c r="A11" s="47" t="s">
        <v>55</v>
      </c>
    </row>
    <row r="12" spans="1:2" ht="14.25">
      <c r="A12" s="123" t="s">
        <v>69</v>
      </c>
      <c r="B12" t="s">
        <v>51</v>
      </c>
    </row>
    <row r="13" spans="1:2" ht="14.25">
      <c r="A13" s="123" t="s">
        <v>70</v>
      </c>
      <c r="B13" t="s">
        <v>52</v>
      </c>
    </row>
    <row r="14" ht="14.25">
      <c r="A14" s="22"/>
    </row>
    <row r="15" ht="14.25">
      <c r="A15" s="22"/>
    </row>
    <row r="16" ht="14.25">
      <c r="A16" s="47" t="s">
        <v>67</v>
      </c>
    </row>
    <row r="17" spans="1:2" ht="14.25">
      <c r="A17" s="123" t="s">
        <v>71</v>
      </c>
      <c r="B17" t="s">
        <v>64</v>
      </c>
    </row>
    <row r="18" spans="1:2" ht="14.25">
      <c r="A18" s="123" t="s">
        <v>80</v>
      </c>
      <c r="B18" t="s">
        <v>74</v>
      </c>
    </row>
    <row r="19" spans="1:2" ht="14.25">
      <c r="A19" s="123" t="s">
        <v>81</v>
      </c>
      <c r="B19" t="s">
        <v>65</v>
      </c>
    </row>
    <row r="20" spans="1:2" ht="14.25">
      <c r="A20" s="123" t="s">
        <v>72</v>
      </c>
      <c r="B20" t="s">
        <v>66</v>
      </c>
    </row>
  </sheetData>
  <sheetProtection/>
  <hyperlinks>
    <hyperlink ref="A5" location="'1_SES_KL'!A1" display="1_SES_KL"/>
    <hyperlink ref="A6" location="'2_SES_LA'!A1" display="2_SES_LA"/>
    <hyperlink ref="A8" location="'3_Evolutie SES'!A1" display="3_SES_evolutie"/>
    <hyperlink ref="A12" location="'4_KL_SES_DETAIL'!A1" display="4_KL_SES_detail"/>
    <hyperlink ref="A13" location="'5_LA_SES_DETAIL'!A1" display="5_LA_SES_detail"/>
    <hyperlink ref="A17" location="'6_SES_SV_LA_geslacht'!A1" display="6_SES_SV_LA_geslacht"/>
    <hyperlink ref="A18" location="'7_SES_SV_LA_Belg_NBelg'!A1" display="7_SES_SV_LA_Belg_NBelg"/>
    <hyperlink ref="A19" location="'8_SES_ZBL_LA_geslacht'!A1" display="8_SES_ZBL_LA_geslacht"/>
    <hyperlink ref="A20" location="'9_SES_ZBL_LA_Belg_NBelg'!A1" display="9_SES_ZBL_LA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O51"/>
  <sheetViews>
    <sheetView zoomScalePageLayoutView="0" workbookViewId="0" topLeftCell="A1">
      <selection activeCell="A49" sqref="A49"/>
    </sheetView>
  </sheetViews>
  <sheetFormatPr defaultColWidth="9.140625" defaultRowHeight="15"/>
  <cols>
    <col min="1" max="1" width="13.28125" style="23" customWidth="1"/>
    <col min="2" max="2" width="15.57421875" style="22" customWidth="1"/>
    <col min="3" max="3" width="14.28125" style="22" customWidth="1"/>
    <col min="4" max="15" width="12.28125" style="22" customWidth="1"/>
    <col min="16" max="16384" width="8.8515625" style="22" customWidth="1"/>
  </cols>
  <sheetData>
    <row r="1" ht="14.25">
      <c r="A1" s="27"/>
    </row>
    <row r="2" spans="1:15" ht="14.25">
      <c r="A2" s="187" t="s">
        <v>21</v>
      </c>
      <c r="B2" s="187"/>
      <c r="C2" s="187"/>
      <c r="D2" s="187"/>
      <c r="E2" s="187"/>
      <c r="F2" s="187"/>
      <c r="G2" s="187"/>
      <c r="H2" s="187"/>
      <c r="I2" s="187"/>
      <c r="J2" s="187"/>
      <c r="K2" s="187"/>
      <c r="L2" s="187"/>
      <c r="M2" s="187"/>
      <c r="N2" s="187"/>
      <c r="O2" s="187"/>
    </row>
    <row r="3" spans="1:15" s="121" customFormat="1" ht="14.25">
      <c r="A3" s="186" t="s">
        <v>101</v>
      </c>
      <c r="B3" s="186"/>
      <c r="C3" s="186"/>
      <c r="D3" s="186"/>
      <c r="E3" s="186"/>
      <c r="F3" s="186"/>
      <c r="G3" s="186"/>
      <c r="H3" s="186"/>
      <c r="I3" s="186"/>
      <c r="J3" s="186"/>
      <c r="K3" s="186"/>
      <c r="L3" s="186"/>
      <c r="M3" s="186"/>
      <c r="N3" s="186"/>
      <c r="O3" s="186"/>
    </row>
    <row r="4" spans="1:15" ht="6.75" customHeight="1">
      <c r="A4" s="96"/>
      <c r="B4" s="96"/>
      <c r="C4" s="96"/>
      <c r="D4" s="96"/>
      <c r="E4" s="96"/>
      <c r="F4" s="96"/>
      <c r="G4" s="96"/>
      <c r="H4" s="96"/>
      <c r="I4" s="96"/>
      <c r="J4" s="96"/>
      <c r="K4" s="96"/>
      <c r="L4" s="96"/>
      <c r="M4" s="96"/>
      <c r="N4" s="96"/>
      <c r="O4" s="96"/>
    </row>
    <row r="5" spans="1:15" ht="14.25">
      <c r="A5" s="190" t="s">
        <v>87</v>
      </c>
      <c r="B5" s="190"/>
      <c r="C5" s="190"/>
      <c r="D5" s="190"/>
      <c r="E5" s="190"/>
      <c r="F5" s="190"/>
      <c r="G5" s="190"/>
      <c r="H5" s="190"/>
      <c r="I5" s="190"/>
      <c r="J5" s="190"/>
      <c r="K5" s="190"/>
      <c r="L5" s="190"/>
      <c r="M5" s="190"/>
      <c r="N5" s="190"/>
      <c r="O5" s="190"/>
    </row>
    <row r="6" ht="6.75" customHeight="1" thickBot="1"/>
    <row r="7" spans="1:15" ht="15" thickTop="1">
      <c r="A7" s="191" t="s">
        <v>49</v>
      </c>
      <c r="B7" s="191"/>
      <c r="C7" s="192"/>
      <c r="D7" s="197" t="s">
        <v>1</v>
      </c>
      <c r="E7" s="197"/>
      <c r="F7" s="197"/>
      <c r="G7" s="197"/>
      <c r="H7" s="198" t="s">
        <v>2</v>
      </c>
      <c r="I7" s="197"/>
      <c r="J7" s="197"/>
      <c r="K7" s="199"/>
      <c r="L7" s="198" t="s">
        <v>0</v>
      </c>
      <c r="M7" s="197"/>
      <c r="N7" s="197"/>
      <c r="O7" s="197"/>
    </row>
    <row r="8" spans="1:15" ht="42.75">
      <c r="A8" s="129" t="s">
        <v>40</v>
      </c>
      <c r="B8" s="130" t="s">
        <v>63</v>
      </c>
      <c r="C8" s="131" t="s">
        <v>97</v>
      </c>
      <c r="D8" s="129" t="s">
        <v>18</v>
      </c>
      <c r="E8" s="130" t="s">
        <v>19</v>
      </c>
      <c r="F8" s="130" t="s">
        <v>41</v>
      </c>
      <c r="G8" s="133" t="s">
        <v>0</v>
      </c>
      <c r="H8" s="158" t="s">
        <v>18</v>
      </c>
      <c r="I8" s="130" t="s">
        <v>19</v>
      </c>
      <c r="J8" s="130" t="s">
        <v>41</v>
      </c>
      <c r="K8" s="131" t="s">
        <v>0</v>
      </c>
      <c r="L8" s="158" t="s">
        <v>18</v>
      </c>
      <c r="M8" s="130" t="s">
        <v>19</v>
      </c>
      <c r="N8" s="130" t="s">
        <v>41</v>
      </c>
      <c r="O8" s="159" t="s">
        <v>0</v>
      </c>
    </row>
    <row r="9" spans="1:15" ht="14.25">
      <c r="A9" s="67" t="s">
        <v>61</v>
      </c>
      <c r="B9" s="68" t="s">
        <v>61</v>
      </c>
      <c r="C9" s="142" t="s">
        <v>61</v>
      </c>
      <c r="D9" s="73">
        <v>978</v>
      </c>
      <c r="E9" s="71">
        <v>17058</v>
      </c>
      <c r="F9" s="71">
        <v>281</v>
      </c>
      <c r="G9" s="74">
        <v>18317</v>
      </c>
      <c r="H9" s="70">
        <v>1032</v>
      </c>
      <c r="I9" s="71">
        <v>17056</v>
      </c>
      <c r="J9" s="71">
        <v>262</v>
      </c>
      <c r="K9" s="72">
        <v>18350</v>
      </c>
      <c r="L9" s="160">
        <f>SUM(H9,D9)</f>
        <v>2010</v>
      </c>
      <c r="M9" s="71">
        <f aca="true" t="shared" si="0" ref="M9:O16">SUM(I9,E9)</f>
        <v>34114</v>
      </c>
      <c r="N9" s="71">
        <f t="shared" si="0"/>
        <v>543</v>
      </c>
      <c r="O9" s="161">
        <f t="shared" si="0"/>
        <v>36667</v>
      </c>
    </row>
    <row r="10" spans="1:15" ht="14.25">
      <c r="A10" s="67" t="s">
        <v>61</v>
      </c>
      <c r="B10" s="68" t="s">
        <v>61</v>
      </c>
      <c r="C10" s="142" t="s">
        <v>62</v>
      </c>
      <c r="D10" s="73">
        <v>283</v>
      </c>
      <c r="E10" s="71">
        <v>4214</v>
      </c>
      <c r="F10" s="71">
        <v>688</v>
      </c>
      <c r="G10" s="74">
        <v>5185</v>
      </c>
      <c r="H10" s="70">
        <v>291</v>
      </c>
      <c r="I10" s="71">
        <v>4045</v>
      </c>
      <c r="J10" s="71">
        <v>718</v>
      </c>
      <c r="K10" s="72">
        <v>5054</v>
      </c>
      <c r="L10" s="160">
        <f aca="true" t="shared" si="1" ref="L10:L16">SUM(H10,D10)</f>
        <v>574</v>
      </c>
      <c r="M10" s="71">
        <f t="shared" si="0"/>
        <v>8259</v>
      </c>
      <c r="N10" s="71">
        <f t="shared" si="0"/>
        <v>1406</v>
      </c>
      <c r="O10" s="161">
        <f t="shared" si="0"/>
        <v>10239</v>
      </c>
    </row>
    <row r="11" spans="1:15" ht="14.25">
      <c r="A11" s="67" t="s">
        <v>61</v>
      </c>
      <c r="B11" s="68" t="s">
        <v>62</v>
      </c>
      <c r="C11" s="142" t="s">
        <v>61</v>
      </c>
      <c r="D11" s="73">
        <v>412</v>
      </c>
      <c r="E11" s="71">
        <v>12939</v>
      </c>
      <c r="F11" s="71">
        <v>232</v>
      </c>
      <c r="G11" s="74">
        <v>13583</v>
      </c>
      <c r="H11" s="70">
        <v>397</v>
      </c>
      <c r="I11" s="71">
        <v>12987</v>
      </c>
      <c r="J11" s="71">
        <v>191</v>
      </c>
      <c r="K11" s="72">
        <v>13575</v>
      </c>
      <c r="L11" s="160">
        <f t="shared" si="1"/>
        <v>809</v>
      </c>
      <c r="M11" s="71">
        <f t="shared" si="0"/>
        <v>25926</v>
      </c>
      <c r="N11" s="71">
        <f t="shared" si="0"/>
        <v>423</v>
      </c>
      <c r="O11" s="161">
        <f t="shared" si="0"/>
        <v>27158</v>
      </c>
    </row>
    <row r="12" spans="1:15" ht="14.25">
      <c r="A12" s="67" t="s">
        <v>62</v>
      </c>
      <c r="B12" s="68" t="s">
        <v>61</v>
      </c>
      <c r="C12" s="142" t="s">
        <v>61</v>
      </c>
      <c r="D12" s="73">
        <v>640</v>
      </c>
      <c r="E12" s="71">
        <v>13335</v>
      </c>
      <c r="F12" s="71">
        <v>85</v>
      </c>
      <c r="G12" s="74">
        <v>14060</v>
      </c>
      <c r="H12" s="70">
        <v>720</v>
      </c>
      <c r="I12" s="71">
        <v>13749</v>
      </c>
      <c r="J12" s="71">
        <v>85</v>
      </c>
      <c r="K12" s="72">
        <v>14554</v>
      </c>
      <c r="L12" s="160">
        <f t="shared" si="1"/>
        <v>1360</v>
      </c>
      <c r="M12" s="71">
        <f t="shared" si="0"/>
        <v>27084</v>
      </c>
      <c r="N12" s="71">
        <f t="shared" si="0"/>
        <v>170</v>
      </c>
      <c r="O12" s="161">
        <f t="shared" si="0"/>
        <v>28614</v>
      </c>
    </row>
    <row r="13" spans="1:15" ht="14.25">
      <c r="A13" s="67" t="s">
        <v>61</v>
      </c>
      <c r="B13" s="68" t="s">
        <v>62</v>
      </c>
      <c r="C13" s="142" t="s">
        <v>62</v>
      </c>
      <c r="D13" s="73">
        <v>213</v>
      </c>
      <c r="E13" s="71">
        <v>10700</v>
      </c>
      <c r="F13" s="71">
        <v>741</v>
      </c>
      <c r="G13" s="74">
        <v>11654</v>
      </c>
      <c r="H13" s="70">
        <v>203</v>
      </c>
      <c r="I13" s="71">
        <v>10738</v>
      </c>
      <c r="J13" s="71">
        <v>702</v>
      </c>
      <c r="K13" s="72">
        <v>11643</v>
      </c>
      <c r="L13" s="160">
        <f t="shared" si="1"/>
        <v>416</v>
      </c>
      <c r="M13" s="71">
        <f t="shared" si="0"/>
        <v>21438</v>
      </c>
      <c r="N13" s="71">
        <f t="shared" si="0"/>
        <v>1443</v>
      </c>
      <c r="O13" s="161">
        <f t="shared" si="0"/>
        <v>23297</v>
      </c>
    </row>
    <row r="14" spans="1:15" ht="14.25">
      <c r="A14" s="67" t="s">
        <v>62</v>
      </c>
      <c r="B14" s="68" t="s">
        <v>61</v>
      </c>
      <c r="C14" s="142" t="s">
        <v>62</v>
      </c>
      <c r="D14" s="73">
        <v>200</v>
      </c>
      <c r="E14" s="71">
        <v>5694</v>
      </c>
      <c r="F14" s="71">
        <v>80</v>
      </c>
      <c r="G14" s="74">
        <v>5974</v>
      </c>
      <c r="H14" s="70">
        <v>186</v>
      </c>
      <c r="I14" s="71">
        <v>5612</v>
      </c>
      <c r="J14" s="71">
        <v>73</v>
      </c>
      <c r="K14" s="72">
        <v>5871</v>
      </c>
      <c r="L14" s="160">
        <f t="shared" si="1"/>
        <v>386</v>
      </c>
      <c r="M14" s="71">
        <f t="shared" si="0"/>
        <v>11306</v>
      </c>
      <c r="N14" s="71">
        <f t="shared" si="0"/>
        <v>153</v>
      </c>
      <c r="O14" s="161">
        <f t="shared" si="0"/>
        <v>11845</v>
      </c>
    </row>
    <row r="15" spans="1:15" ht="14.25">
      <c r="A15" s="67" t="s">
        <v>62</v>
      </c>
      <c r="B15" s="68" t="s">
        <v>62</v>
      </c>
      <c r="C15" s="142" t="s">
        <v>61</v>
      </c>
      <c r="D15" s="73">
        <v>748</v>
      </c>
      <c r="E15" s="71">
        <v>35308</v>
      </c>
      <c r="F15" s="71">
        <v>176</v>
      </c>
      <c r="G15" s="74">
        <v>36232</v>
      </c>
      <c r="H15" s="70">
        <v>807</v>
      </c>
      <c r="I15" s="71">
        <v>35433</v>
      </c>
      <c r="J15" s="71">
        <v>174</v>
      </c>
      <c r="K15" s="72">
        <v>36414</v>
      </c>
      <c r="L15" s="160">
        <f t="shared" si="1"/>
        <v>1555</v>
      </c>
      <c r="M15" s="71">
        <f t="shared" si="0"/>
        <v>70741</v>
      </c>
      <c r="N15" s="71">
        <f t="shared" si="0"/>
        <v>350</v>
      </c>
      <c r="O15" s="161">
        <f t="shared" si="0"/>
        <v>72646</v>
      </c>
    </row>
    <row r="16" spans="1:15" ht="14.25">
      <c r="A16" s="67" t="s">
        <v>62</v>
      </c>
      <c r="B16" s="68" t="s">
        <v>62</v>
      </c>
      <c r="C16" s="142" t="s">
        <v>62</v>
      </c>
      <c r="D16" s="73">
        <v>637</v>
      </c>
      <c r="E16" s="71">
        <v>106122</v>
      </c>
      <c r="F16" s="71">
        <v>474</v>
      </c>
      <c r="G16" s="74">
        <v>107233</v>
      </c>
      <c r="H16" s="70">
        <v>629</v>
      </c>
      <c r="I16" s="71">
        <v>103055</v>
      </c>
      <c r="J16" s="71">
        <v>432</v>
      </c>
      <c r="K16" s="72">
        <v>104116</v>
      </c>
      <c r="L16" s="160">
        <f t="shared" si="1"/>
        <v>1266</v>
      </c>
      <c r="M16" s="71">
        <f t="shared" si="0"/>
        <v>209177</v>
      </c>
      <c r="N16" s="71">
        <f t="shared" si="0"/>
        <v>906</v>
      </c>
      <c r="O16" s="161">
        <f t="shared" si="0"/>
        <v>211349</v>
      </c>
    </row>
    <row r="17" spans="1:15" s="28" customFormat="1" ht="14.25">
      <c r="A17" s="65"/>
      <c r="B17" s="65"/>
      <c r="C17" s="64" t="s">
        <v>0</v>
      </c>
      <c r="D17" s="143">
        <f>SUM(D9:D16)</f>
        <v>4111</v>
      </c>
      <c r="E17" s="144">
        <f aca="true" t="shared" si="2" ref="E17:O17">SUM(E9:E16)</f>
        <v>205370</v>
      </c>
      <c r="F17" s="144">
        <f t="shared" si="2"/>
        <v>2757</v>
      </c>
      <c r="G17" s="145">
        <f t="shared" si="2"/>
        <v>212238</v>
      </c>
      <c r="H17" s="146">
        <f t="shared" si="2"/>
        <v>4265</v>
      </c>
      <c r="I17" s="144">
        <f t="shared" si="2"/>
        <v>202675</v>
      </c>
      <c r="J17" s="144">
        <f t="shared" si="2"/>
        <v>2637</v>
      </c>
      <c r="K17" s="147">
        <f t="shared" si="2"/>
        <v>209577</v>
      </c>
      <c r="L17" s="162">
        <f t="shared" si="2"/>
        <v>8376</v>
      </c>
      <c r="M17" s="144">
        <f t="shared" si="2"/>
        <v>408045</v>
      </c>
      <c r="N17" s="144">
        <f t="shared" si="2"/>
        <v>5394</v>
      </c>
      <c r="O17" s="163">
        <f t="shared" si="2"/>
        <v>421815</v>
      </c>
    </row>
    <row r="20" spans="1:15" ht="14.25">
      <c r="A20" s="187" t="s">
        <v>21</v>
      </c>
      <c r="B20" s="187"/>
      <c r="C20" s="187"/>
      <c r="D20" s="187"/>
      <c r="E20" s="187"/>
      <c r="F20" s="187"/>
      <c r="G20" s="187"/>
      <c r="H20" s="187"/>
      <c r="I20" s="187"/>
      <c r="J20" s="187"/>
      <c r="K20" s="187"/>
      <c r="L20" s="187"/>
      <c r="M20" s="92"/>
      <c r="N20" s="92"/>
      <c r="O20" s="92"/>
    </row>
    <row r="21" spans="1:15" s="121" customFormat="1" ht="14.25">
      <c r="A21" s="186" t="s">
        <v>101</v>
      </c>
      <c r="B21" s="186"/>
      <c r="C21" s="186"/>
      <c r="D21" s="186"/>
      <c r="E21" s="186"/>
      <c r="F21" s="186"/>
      <c r="G21" s="186"/>
      <c r="H21" s="186"/>
      <c r="I21" s="186"/>
      <c r="J21" s="186"/>
      <c r="K21" s="186"/>
      <c r="L21" s="186"/>
      <c r="M21" s="164"/>
      <c r="N21" s="164"/>
      <c r="O21" s="164"/>
    </row>
    <row r="22" spans="1:15" ht="6.75" customHeight="1">
      <c r="A22" s="96"/>
      <c r="B22" s="96"/>
      <c r="C22" s="96"/>
      <c r="D22" s="96"/>
      <c r="E22" s="96"/>
      <c r="F22" s="96"/>
      <c r="G22" s="96"/>
      <c r="H22" s="96"/>
      <c r="I22" s="96"/>
      <c r="J22" s="96"/>
      <c r="K22" s="96"/>
      <c r="L22" s="96"/>
      <c r="M22" s="92"/>
      <c r="N22" s="92"/>
      <c r="O22" s="92"/>
    </row>
    <row r="23" spans="1:15" ht="14.25">
      <c r="A23" s="190" t="s">
        <v>88</v>
      </c>
      <c r="B23" s="190"/>
      <c r="C23" s="190"/>
      <c r="D23" s="190"/>
      <c r="E23" s="190"/>
      <c r="F23" s="190"/>
      <c r="G23" s="190"/>
      <c r="H23" s="190"/>
      <c r="I23" s="190"/>
      <c r="J23" s="190"/>
      <c r="K23" s="190"/>
      <c r="L23" s="190"/>
      <c r="M23" s="165"/>
      <c r="N23" s="165"/>
      <c r="O23" s="165"/>
    </row>
    <row r="24" ht="6.75" customHeight="1" thickBot="1"/>
    <row r="25" spans="1:12" ht="15" thickTop="1">
      <c r="A25" s="191" t="s">
        <v>49</v>
      </c>
      <c r="B25" s="191"/>
      <c r="C25" s="192"/>
      <c r="D25" s="198" t="s">
        <v>1</v>
      </c>
      <c r="E25" s="197"/>
      <c r="F25" s="197"/>
      <c r="G25" s="198" t="s">
        <v>2</v>
      </c>
      <c r="H25" s="197"/>
      <c r="I25" s="197"/>
      <c r="J25" s="198" t="s">
        <v>0</v>
      </c>
      <c r="K25" s="197"/>
      <c r="L25" s="197"/>
    </row>
    <row r="26" spans="1:12" ht="42.75">
      <c r="A26" s="129" t="s">
        <v>40</v>
      </c>
      <c r="B26" s="130" t="s">
        <v>63</v>
      </c>
      <c r="C26" s="131" t="s">
        <v>97</v>
      </c>
      <c r="D26" s="158" t="s">
        <v>18</v>
      </c>
      <c r="E26" s="130" t="s">
        <v>19</v>
      </c>
      <c r="F26" s="159" t="s">
        <v>0</v>
      </c>
      <c r="G26" s="158" t="s">
        <v>18</v>
      </c>
      <c r="H26" s="130" t="s">
        <v>19</v>
      </c>
      <c r="I26" s="152" t="s">
        <v>0</v>
      </c>
      <c r="J26" s="158" t="s">
        <v>18</v>
      </c>
      <c r="K26" s="130" t="s">
        <v>19</v>
      </c>
      <c r="L26" s="159" t="s">
        <v>0</v>
      </c>
    </row>
    <row r="27" spans="1:12" ht="14.25">
      <c r="A27" s="67" t="s">
        <v>61</v>
      </c>
      <c r="B27" s="68" t="s">
        <v>61</v>
      </c>
      <c r="C27" s="142" t="s">
        <v>61</v>
      </c>
      <c r="D27" s="149">
        <f aca="true" t="shared" si="3" ref="D27:D35">D9/(D9+E9)*100</f>
        <v>5.422488356620094</v>
      </c>
      <c r="E27" s="83">
        <f aca="true" t="shared" si="4" ref="E27:E35">E9/(E9+D9)*100</f>
        <v>94.5775116433799</v>
      </c>
      <c r="F27" s="86">
        <f>SUM(D27:E27)</f>
        <v>100</v>
      </c>
      <c r="G27" s="149">
        <f aca="true" t="shared" si="5" ref="G27:G35">H9/(H9+I9)*100</f>
        <v>5.705440070765149</v>
      </c>
      <c r="H27" s="83">
        <f aca="true" t="shared" si="6" ref="H27:H35">I9/(H9+I9)*100</f>
        <v>94.29455992923485</v>
      </c>
      <c r="I27" s="86">
        <f>SUM(G27:H27)</f>
        <v>100</v>
      </c>
      <c r="J27" s="149">
        <f aca="true" t="shared" si="7" ref="J27:J35">L9/(L9+M9)*100</f>
        <v>5.5641678662385115</v>
      </c>
      <c r="K27" s="83">
        <f aca="true" t="shared" si="8" ref="K27:K35">M9/(M9+L9)*100</f>
        <v>94.4358321337615</v>
      </c>
      <c r="L27" s="86">
        <f>SUM(J27:K27)</f>
        <v>100</v>
      </c>
    </row>
    <row r="28" spans="1:12" ht="14.25">
      <c r="A28" s="67" t="s">
        <v>61</v>
      </c>
      <c r="B28" s="68" t="s">
        <v>61</v>
      </c>
      <c r="C28" s="142" t="s">
        <v>62</v>
      </c>
      <c r="D28" s="149">
        <f t="shared" si="3"/>
        <v>6.293084278407828</v>
      </c>
      <c r="E28" s="83">
        <f t="shared" si="4"/>
        <v>93.70691572159218</v>
      </c>
      <c r="F28" s="86">
        <f aca="true" t="shared" si="9" ref="F28:F35">SUM(D28:E28)</f>
        <v>100.00000000000001</v>
      </c>
      <c r="G28" s="149">
        <f t="shared" si="5"/>
        <v>6.711254612546126</v>
      </c>
      <c r="H28" s="83">
        <f t="shared" si="6"/>
        <v>93.28874538745387</v>
      </c>
      <c r="I28" s="86">
        <f aca="true" t="shared" si="10" ref="I28:I35">SUM(G28:H28)</f>
        <v>100</v>
      </c>
      <c r="J28" s="149">
        <f t="shared" si="7"/>
        <v>6.498358428619948</v>
      </c>
      <c r="K28" s="83">
        <f t="shared" si="8"/>
        <v>93.50164157138006</v>
      </c>
      <c r="L28" s="86">
        <f aca="true" t="shared" si="11" ref="L28:L35">SUM(J28:K28)</f>
        <v>100.00000000000001</v>
      </c>
    </row>
    <row r="29" spans="1:12" ht="14.25">
      <c r="A29" s="67" t="s">
        <v>61</v>
      </c>
      <c r="B29" s="68" t="s">
        <v>62</v>
      </c>
      <c r="C29" s="142" t="s">
        <v>61</v>
      </c>
      <c r="D29" s="149">
        <f t="shared" si="3"/>
        <v>3.0859111677027937</v>
      </c>
      <c r="E29" s="83">
        <f t="shared" si="4"/>
        <v>96.91408883229721</v>
      </c>
      <c r="F29" s="86">
        <f t="shared" si="9"/>
        <v>100</v>
      </c>
      <c r="G29" s="149">
        <f t="shared" si="5"/>
        <v>2.966228332337119</v>
      </c>
      <c r="H29" s="83">
        <f t="shared" si="6"/>
        <v>97.03377166766288</v>
      </c>
      <c r="I29" s="86">
        <f t="shared" si="10"/>
        <v>100</v>
      </c>
      <c r="J29" s="149">
        <f t="shared" si="7"/>
        <v>3.0259958855432956</v>
      </c>
      <c r="K29" s="83">
        <f t="shared" si="8"/>
        <v>96.9740041144567</v>
      </c>
      <c r="L29" s="86">
        <f t="shared" si="11"/>
        <v>100</v>
      </c>
    </row>
    <row r="30" spans="1:12" ht="14.25">
      <c r="A30" s="67" t="s">
        <v>62</v>
      </c>
      <c r="B30" s="68" t="s">
        <v>61</v>
      </c>
      <c r="C30" s="142" t="s">
        <v>61</v>
      </c>
      <c r="D30" s="149">
        <f t="shared" si="3"/>
        <v>4.579606440071556</v>
      </c>
      <c r="E30" s="83">
        <f t="shared" si="4"/>
        <v>95.42039355992844</v>
      </c>
      <c r="F30" s="86">
        <f t="shared" si="9"/>
        <v>100</v>
      </c>
      <c r="G30" s="149">
        <f t="shared" si="5"/>
        <v>4.976155919552146</v>
      </c>
      <c r="H30" s="83">
        <f t="shared" si="6"/>
        <v>95.02384408044784</v>
      </c>
      <c r="I30" s="86">
        <f t="shared" si="10"/>
        <v>99.99999999999999</v>
      </c>
      <c r="J30" s="149">
        <f t="shared" si="7"/>
        <v>4.781324708198566</v>
      </c>
      <c r="K30" s="83">
        <f t="shared" si="8"/>
        <v>95.21867529180143</v>
      </c>
      <c r="L30" s="86">
        <f t="shared" si="11"/>
        <v>100</v>
      </c>
    </row>
    <row r="31" spans="1:12" ht="14.25">
      <c r="A31" s="67" t="s">
        <v>61</v>
      </c>
      <c r="B31" s="68" t="s">
        <v>62</v>
      </c>
      <c r="C31" s="142" t="s">
        <v>62</v>
      </c>
      <c r="D31" s="149">
        <f t="shared" si="3"/>
        <v>1.951800604783286</v>
      </c>
      <c r="E31" s="83">
        <f t="shared" si="4"/>
        <v>98.04819939521671</v>
      </c>
      <c r="F31" s="86">
        <f t="shared" si="9"/>
        <v>100</v>
      </c>
      <c r="G31" s="149">
        <f t="shared" si="5"/>
        <v>1.8554062699936023</v>
      </c>
      <c r="H31" s="83">
        <f t="shared" si="6"/>
        <v>98.1445937300064</v>
      </c>
      <c r="I31" s="86">
        <f t="shared" si="10"/>
        <v>100.00000000000001</v>
      </c>
      <c r="J31" s="149">
        <f t="shared" si="7"/>
        <v>1.903541685732589</v>
      </c>
      <c r="K31" s="83">
        <f t="shared" si="8"/>
        <v>98.09645831426741</v>
      </c>
      <c r="L31" s="86">
        <f t="shared" si="11"/>
        <v>100</v>
      </c>
    </row>
    <row r="32" spans="1:12" ht="14.25">
      <c r="A32" s="67" t="s">
        <v>62</v>
      </c>
      <c r="B32" s="68" t="s">
        <v>61</v>
      </c>
      <c r="C32" s="142" t="s">
        <v>62</v>
      </c>
      <c r="D32" s="149">
        <f t="shared" si="3"/>
        <v>3.39328130302002</v>
      </c>
      <c r="E32" s="83">
        <f t="shared" si="4"/>
        <v>96.60671869697998</v>
      </c>
      <c r="F32" s="86">
        <f t="shared" si="9"/>
        <v>100</v>
      </c>
      <c r="G32" s="149">
        <f t="shared" si="5"/>
        <v>3.2080027595722664</v>
      </c>
      <c r="H32" s="83">
        <f t="shared" si="6"/>
        <v>96.79199724042773</v>
      </c>
      <c r="I32" s="86">
        <f t="shared" si="10"/>
        <v>100</v>
      </c>
      <c r="J32" s="149">
        <f t="shared" si="7"/>
        <v>3.301402668491276</v>
      </c>
      <c r="K32" s="83">
        <f t="shared" si="8"/>
        <v>96.69859733150872</v>
      </c>
      <c r="L32" s="86">
        <f t="shared" si="11"/>
        <v>100</v>
      </c>
    </row>
    <row r="33" spans="1:12" ht="14.25">
      <c r="A33" s="67" t="s">
        <v>62</v>
      </c>
      <c r="B33" s="68" t="s">
        <v>62</v>
      </c>
      <c r="C33" s="142" t="s">
        <v>61</v>
      </c>
      <c r="D33" s="149">
        <f t="shared" si="3"/>
        <v>2.074550698912802</v>
      </c>
      <c r="E33" s="83">
        <f t="shared" si="4"/>
        <v>97.9254493010872</v>
      </c>
      <c r="F33" s="86">
        <f t="shared" si="9"/>
        <v>100</v>
      </c>
      <c r="G33" s="149">
        <f t="shared" si="5"/>
        <v>2.22682119205298</v>
      </c>
      <c r="H33" s="83">
        <f t="shared" si="6"/>
        <v>97.77317880794702</v>
      </c>
      <c r="I33" s="86">
        <f t="shared" si="10"/>
        <v>100</v>
      </c>
      <c r="J33" s="149">
        <f t="shared" si="7"/>
        <v>2.1508797167201505</v>
      </c>
      <c r="K33" s="83">
        <f t="shared" si="8"/>
        <v>97.84912028327985</v>
      </c>
      <c r="L33" s="86">
        <f t="shared" si="11"/>
        <v>100</v>
      </c>
    </row>
    <row r="34" spans="1:12" ht="14.25">
      <c r="A34" s="67" t="s">
        <v>62</v>
      </c>
      <c r="B34" s="68" t="s">
        <v>62</v>
      </c>
      <c r="C34" s="142" t="s">
        <v>62</v>
      </c>
      <c r="D34" s="149">
        <f t="shared" si="3"/>
        <v>0.5966710066598601</v>
      </c>
      <c r="E34" s="83">
        <f t="shared" si="4"/>
        <v>99.40332899334014</v>
      </c>
      <c r="F34" s="86">
        <f t="shared" si="9"/>
        <v>100</v>
      </c>
      <c r="G34" s="149">
        <f t="shared" si="5"/>
        <v>0.6066509779715289</v>
      </c>
      <c r="H34" s="83">
        <f t="shared" si="6"/>
        <v>99.39334902202847</v>
      </c>
      <c r="I34" s="86">
        <f t="shared" si="10"/>
        <v>100</v>
      </c>
      <c r="J34" s="149">
        <f t="shared" si="7"/>
        <v>0.6015880784820593</v>
      </c>
      <c r="K34" s="83">
        <f t="shared" si="8"/>
        <v>99.39841192151793</v>
      </c>
      <c r="L34" s="86">
        <f t="shared" si="11"/>
        <v>99.99999999999999</v>
      </c>
    </row>
    <row r="35" spans="1:12" s="28" customFormat="1" ht="14.25">
      <c r="A35" s="65"/>
      <c r="B35" s="65"/>
      <c r="C35" s="64" t="s">
        <v>0</v>
      </c>
      <c r="D35" s="166">
        <f t="shared" si="3"/>
        <v>1.962469149946773</v>
      </c>
      <c r="E35" s="88">
        <f t="shared" si="4"/>
        <v>98.03753085005323</v>
      </c>
      <c r="F35" s="91">
        <f t="shared" si="9"/>
        <v>100</v>
      </c>
      <c r="G35" s="166">
        <f t="shared" si="5"/>
        <v>2.0609838600560546</v>
      </c>
      <c r="H35" s="88">
        <f t="shared" si="6"/>
        <v>97.93901613994394</v>
      </c>
      <c r="I35" s="91">
        <f t="shared" si="10"/>
        <v>100</v>
      </c>
      <c r="J35" s="166">
        <f t="shared" si="7"/>
        <v>2.011425936732297</v>
      </c>
      <c r="K35" s="88">
        <f t="shared" si="8"/>
        <v>97.98857406326769</v>
      </c>
      <c r="L35" s="91">
        <f t="shared" si="11"/>
        <v>99.99999999999999</v>
      </c>
    </row>
    <row r="37" spans="4:12" ht="14.25">
      <c r="D37" s="81"/>
      <c r="E37" s="81"/>
      <c r="F37" s="81"/>
      <c r="G37" s="81"/>
      <c r="H37" s="81"/>
      <c r="I37" s="81"/>
      <c r="J37" s="81"/>
      <c r="K37" s="81"/>
      <c r="L37" s="81"/>
    </row>
    <row r="38" spans="4:12" ht="14.25">
      <c r="D38" s="81"/>
      <c r="E38" s="81"/>
      <c r="F38" s="81"/>
      <c r="G38" s="81"/>
      <c r="H38" s="81"/>
      <c r="I38" s="81"/>
      <c r="J38" s="81"/>
      <c r="K38" s="81"/>
      <c r="L38" s="81"/>
    </row>
    <row r="39" spans="4:12" ht="14.25">
      <c r="D39" s="81"/>
      <c r="E39" s="81"/>
      <c r="F39" s="81"/>
      <c r="G39" s="81"/>
      <c r="H39" s="81"/>
      <c r="I39" s="81"/>
      <c r="J39" s="81"/>
      <c r="K39" s="81"/>
      <c r="L39" s="81"/>
    </row>
    <row r="40" spans="4:12" ht="14.25">
      <c r="D40" s="81"/>
      <c r="E40" s="81"/>
      <c r="F40" s="81"/>
      <c r="G40" s="81"/>
      <c r="H40" s="81"/>
      <c r="I40" s="81"/>
      <c r="J40" s="81"/>
      <c r="K40" s="81"/>
      <c r="L40" s="81"/>
    </row>
    <row r="41" spans="4:12" ht="14.25">
      <c r="D41" s="81"/>
      <c r="E41" s="81"/>
      <c r="F41" s="81"/>
      <c r="G41" s="81"/>
      <c r="H41" s="81"/>
      <c r="I41" s="81"/>
      <c r="J41" s="81"/>
      <c r="K41" s="81"/>
      <c r="L41" s="81"/>
    </row>
    <row r="42" spans="4:12" ht="14.25">
      <c r="D42" s="81"/>
      <c r="E42" s="81"/>
      <c r="F42" s="81"/>
      <c r="G42" s="81"/>
      <c r="H42" s="81"/>
      <c r="I42" s="81"/>
      <c r="J42" s="81"/>
      <c r="K42" s="81"/>
      <c r="L42" s="81"/>
    </row>
    <row r="43" spans="4:12" ht="14.25">
      <c r="D43" s="81"/>
      <c r="E43" s="81"/>
      <c r="F43" s="81"/>
      <c r="G43" s="81"/>
      <c r="H43" s="81"/>
      <c r="I43" s="81"/>
      <c r="J43" s="81"/>
      <c r="K43" s="81"/>
      <c r="L43" s="81"/>
    </row>
    <row r="44" spans="4:12" ht="14.25">
      <c r="D44" s="81"/>
      <c r="E44" s="81"/>
      <c r="F44" s="81"/>
      <c r="G44" s="81"/>
      <c r="H44" s="81"/>
      <c r="I44" s="81"/>
      <c r="J44" s="81"/>
      <c r="K44" s="81"/>
      <c r="L44" s="81"/>
    </row>
    <row r="45" spans="4:12" ht="14.25">
      <c r="D45" s="81"/>
      <c r="E45" s="81"/>
      <c r="F45" s="81"/>
      <c r="G45" s="81"/>
      <c r="H45" s="81"/>
      <c r="I45" s="81"/>
      <c r="J45" s="81"/>
      <c r="K45" s="81"/>
      <c r="L45" s="81"/>
    </row>
    <row r="46" spans="4:12" ht="14.25">
      <c r="D46" s="81"/>
      <c r="E46" s="81"/>
      <c r="F46" s="81"/>
      <c r="G46" s="81"/>
      <c r="H46" s="81"/>
      <c r="I46" s="81"/>
      <c r="J46" s="81"/>
      <c r="K46" s="81"/>
      <c r="L46" s="81"/>
    </row>
    <row r="47" spans="4:12" ht="14.25">
      <c r="D47" s="81"/>
      <c r="E47" s="81"/>
      <c r="F47" s="81"/>
      <c r="G47" s="81"/>
      <c r="H47" s="81"/>
      <c r="I47" s="81"/>
      <c r="J47" s="81"/>
      <c r="K47" s="81"/>
      <c r="L47" s="81"/>
    </row>
    <row r="48" spans="4:12" ht="14.25">
      <c r="D48" s="81"/>
      <c r="E48" s="81"/>
      <c r="F48" s="81"/>
      <c r="G48" s="81"/>
      <c r="H48" s="81"/>
      <c r="I48" s="81"/>
      <c r="J48" s="81"/>
      <c r="K48" s="81"/>
      <c r="L48" s="81"/>
    </row>
    <row r="49" spans="4:12" ht="14.25">
      <c r="D49" s="81"/>
      <c r="E49" s="81"/>
      <c r="F49" s="81"/>
      <c r="G49" s="81"/>
      <c r="H49" s="81"/>
      <c r="I49" s="81"/>
      <c r="J49" s="81"/>
      <c r="K49" s="81"/>
      <c r="L49" s="81"/>
    </row>
    <row r="50" spans="4:12" ht="14.25">
      <c r="D50" s="81"/>
      <c r="E50" s="81"/>
      <c r="F50" s="81"/>
      <c r="G50" s="81"/>
      <c r="H50" s="81"/>
      <c r="I50" s="81"/>
      <c r="J50" s="81"/>
      <c r="K50" s="81"/>
      <c r="L50" s="81"/>
    </row>
    <row r="51" spans="4:12" ht="14.25">
      <c r="D51" s="81"/>
      <c r="E51" s="81"/>
      <c r="F51" s="81"/>
      <c r="G51" s="81"/>
      <c r="H51" s="81"/>
      <c r="I51" s="81"/>
      <c r="J51" s="81"/>
      <c r="K51" s="81"/>
      <c r="L51" s="81"/>
    </row>
  </sheetData>
  <sheetProtection/>
  <mergeCells count="14">
    <mergeCell ref="A5:O5"/>
    <mergeCell ref="A2:O2"/>
    <mergeCell ref="A7:C7"/>
    <mergeCell ref="D7:G7"/>
    <mergeCell ref="H7:K7"/>
    <mergeCell ref="L7:O7"/>
    <mergeCell ref="A3:O3"/>
    <mergeCell ref="J25:L25"/>
    <mergeCell ref="A25:C25"/>
    <mergeCell ref="G25:I25"/>
    <mergeCell ref="D25:F25"/>
    <mergeCell ref="A20:L20"/>
    <mergeCell ref="A23:L23"/>
    <mergeCell ref="A21:L21"/>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O37"/>
  <sheetViews>
    <sheetView zoomScalePageLayoutView="0" workbookViewId="0" topLeftCell="A1">
      <selection activeCell="A42" sqref="A42"/>
    </sheetView>
  </sheetViews>
  <sheetFormatPr defaultColWidth="9.140625" defaultRowHeight="15"/>
  <cols>
    <col min="1" max="1" width="13.421875" style="23" customWidth="1"/>
    <col min="2" max="2" width="15.7109375" style="22" customWidth="1"/>
    <col min="3" max="3" width="14.140625" style="22" customWidth="1"/>
    <col min="4" max="15" width="12.28125" style="22" customWidth="1"/>
    <col min="16" max="16384" width="8.8515625" style="22" customWidth="1"/>
  </cols>
  <sheetData>
    <row r="1" ht="14.25">
      <c r="A1" s="27"/>
    </row>
    <row r="2" spans="1:15" ht="14.25">
      <c r="A2" s="187" t="s">
        <v>21</v>
      </c>
      <c r="B2" s="187"/>
      <c r="C2" s="187"/>
      <c r="D2" s="187"/>
      <c r="E2" s="187"/>
      <c r="F2" s="187"/>
      <c r="G2" s="187"/>
      <c r="H2" s="187"/>
      <c r="I2" s="187"/>
      <c r="J2" s="187"/>
      <c r="K2" s="187"/>
      <c r="L2" s="187"/>
      <c r="M2" s="187"/>
      <c r="N2" s="187"/>
      <c r="O2" s="187"/>
    </row>
    <row r="3" spans="1:15" s="121" customFormat="1" ht="14.25">
      <c r="A3" s="186" t="s">
        <v>101</v>
      </c>
      <c r="B3" s="186"/>
      <c r="C3" s="186"/>
      <c r="D3" s="186"/>
      <c r="E3" s="186"/>
      <c r="F3" s="186"/>
      <c r="G3" s="186"/>
      <c r="H3" s="186"/>
      <c r="I3" s="186"/>
      <c r="J3" s="186"/>
      <c r="K3" s="186"/>
      <c r="L3" s="186"/>
      <c r="M3" s="186"/>
      <c r="N3" s="186"/>
      <c r="O3" s="186"/>
    </row>
    <row r="4" spans="1:15" ht="6.75" customHeight="1">
      <c r="A4" s="96"/>
      <c r="B4" s="96"/>
      <c r="C4" s="96"/>
      <c r="D4" s="96"/>
      <c r="E4" s="96"/>
      <c r="F4" s="96"/>
      <c r="G4" s="96"/>
      <c r="H4" s="96"/>
      <c r="I4" s="96"/>
      <c r="J4" s="96"/>
      <c r="K4" s="96"/>
      <c r="L4" s="96"/>
      <c r="M4" s="96"/>
      <c r="N4" s="96"/>
      <c r="O4" s="96"/>
    </row>
    <row r="5" spans="1:15" ht="14.25">
      <c r="A5" s="190" t="s">
        <v>89</v>
      </c>
      <c r="B5" s="190"/>
      <c r="C5" s="190"/>
      <c r="D5" s="190"/>
      <c r="E5" s="190"/>
      <c r="F5" s="190"/>
      <c r="G5" s="190"/>
      <c r="H5" s="190"/>
      <c r="I5" s="190"/>
      <c r="J5" s="190"/>
      <c r="K5" s="190"/>
      <c r="L5" s="190"/>
      <c r="M5" s="190"/>
      <c r="N5" s="190"/>
      <c r="O5" s="190"/>
    </row>
    <row r="6" ht="6.75" customHeight="1" thickBot="1"/>
    <row r="7" spans="1:15" s="47" customFormat="1" ht="15" thickTop="1">
      <c r="A7" s="191" t="s">
        <v>49</v>
      </c>
      <c r="B7" s="191"/>
      <c r="C7" s="191"/>
      <c r="D7" s="200" t="s">
        <v>43</v>
      </c>
      <c r="E7" s="201"/>
      <c r="F7" s="201"/>
      <c r="G7" s="202"/>
      <c r="H7" s="200" t="s">
        <v>42</v>
      </c>
      <c r="I7" s="201"/>
      <c r="J7" s="201"/>
      <c r="K7" s="202"/>
      <c r="L7" s="200" t="s">
        <v>0</v>
      </c>
      <c r="M7" s="201"/>
      <c r="N7" s="201"/>
      <c r="O7" s="201"/>
    </row>
    <row r="8" spans="1:15" ht="45" customHeight="1">
      <c r="A8" s="129" t="s">
        <v>40</v>
      </c>
      <c r="B8" s="130" t="s">
        <v>63</v>
      </c>
      <c r="C8" s="152" t="s">
        <v>97</v>
      </c>
      <c r="D8" s="158" t="s">
        <v>18</v>
      </c>
      <c r="E8" s="130" t="s">
        <v>19</v>
      </c>
      <c r="F8" s="130" t="s">
        <v>41</v>
      </c>
      <c r="G8" s="134" t="s">
        <v>0</v>
      </c>
      <c r="H8" s="158" t="s">
        <v>18</v>
      </c>
      <c r="I8" s="130" t="s">
        <v>19</v>
      </c>
      <c r="J8" s="130" t="s">
        <v>41</v>
      </c>
      <c r="K8" s="134" t="s">
        <v>0</v>
      </c>
      <c r="L8" s="158" t="s">
        <v>18</v>
      </c>
      <c r="M8" s="130" t="s">
        <v>19</v>
      </c>
      <c r="N8" s="130" t="s">
        <v>41</v>
      </c>
      <c r="O8" s="133" t="s">
        <v>0</v>
      </c>
    </row>
    <row r="9" spans="1:15" ht="14.25">
      <c r="A9" s="67" t="s">
        <v>61</v>
      </c>
      <c r="B9" s="68" t="s">
        <v>61</v>
      </c>
      <c r="C9" s="69" t="s">
        <v>61</v>
      </c>
      <c r="D9" s="70">
        <v>1150</v>
      </c>
      <c r="E9" s="71">
        <v>22982</v>
      </c>
      <c r="F9" s="71">
        <v>239</v>
      </c>
      <c r="G9" s="72">
        <v>24371</v>
      </c>
      <c r="H9" s="70">
        <v>860</v>
      </c>
      <c r="I9" s="71">
        <v>11132</v>
      </c>
      <c r="J9" s="71">
        <v>304</v>
      </c>
      <c r="K9" s="72">
        <v>12296</v>
      </c>
      <c r="L9" s="70">
        <f>SUM(H9,D9)</f>
        <v>2010</v>
      </c>
      <c r="M9" s="71">
        <f aca="true" t="shared" si="0" ref="M9:O16">SUM(I9,E9)</f>
        <v>34114</v>
      </c>
      <c r="N9" s="71">
        <f t="shared" si="0"/>
        <v>543</v>
      </c>
      <c r="O9" s="74">
        <f t="shared" si="0"/>
        <v>36667</v>
      </c>
    </row>
    <row r="10" spans="1:15" ht="14.25">
      <c r="A10" s="67" t="s">
        <v>61</v>
      </c>
      <c r="B10" s="68" t="s">
        <v>61</v>
      </c>
      <c r="C10" s="69" t="s">
        <v>62</v>
      </c>
      <c r="D10" s="70">
        <v>134</v>
      </c>
      <c r="E10" s="71">
        <v>4205</v>
      </c>
      <c r="F10" s="71">
        <v>154</v>
      </c>
      <c r="G10" s="72">
        <v>4493</v>
      </c>
      <c r="H10" s="70">
        <v>440</v>
      </c>
      <c r="I10" s="71">
        <v>4054</v>
      </c>
      <c r="J10" s="71">
        <v>1252</v>
      </c>
      <c r="K10" s="72">
        <v>5746</v>
      </c>
      <c r="L10" s="70">
        <f aca="true" t="shared" si="1" ref="L10:L16">SUM(H10,D10)</f>
        <v>574</v>
      </c>
      <c r="M10" s="71">
        <f t="shared" si="0"/>
        <v>8259</v>
      </c>
      <c r="N10" s="71">
        <f t="shared" si="0"/>
        <v>1406</v>
      </c>
      <c r="O10" s="74">
        <f t="shared" si="0"/>
        <v>10239</v>
      </c>
    </row>
    <row r="11" spans="1:15" ht="14.25">
      <c r="A11" s="67" t="s">
        <v>61</v>
      </c>
      <c r="B11" s="68" t="s">
        <v>62</v>
      </c>
      <c r="C11" s="69" t="s">
        <v>61</v>
      </c>
      <c r="D11" s="70">
        <v>529</v>
      </c>
      <c r="E11" s="71">
        <v>19722</v>
      </c>
      <c r="F11" s="71">
        <v>274</v>
      </c>
      <c r="G11" s="72">
        <v>20525</v>
      </c>
      <c r="H11" s="70">
        <v>280</v>
      </c>
      <c r="I11" s="71">
        <v>6204</v>
      </c>
      <c r="J11" s="71">
        <v>149</v>
      </c>
      <c r="K11" s="72">
        <v>6633</v>
      </c>
      <c r="L11" s="70">
        <f t="shared" si="1"/>
        <v>809</v>
      </c>
      <c r="M11" s="71">
        <f t="shared" si="0"/>
        <v>25926</v>
      </c>
      <c r="N11" s="71">
        <f t="shared" si="0"/>
        <v>423</v>
      </c>
      <c r="O11" s="74">
        <f t="shared" si="0"/>
        <v>27158</v>
      </c>
    </row>
    <row r="12" spans="1:15" ht="14.25">
      <c r="A12" s="67" t="s">
        <v>62</v>
      </c>
      <c r="B12" s="68" t="s">
        <v>61</v>
      </c>
      <c r="C12" s="69" t="s">
        <v>61</v>
      </c>
      <c r="D12" s="70">
        <v>1193</v>
      </c>
      <c r="E12" s="71">
        <v>24540</v>
      </c>
      <c r="F12" s="71">
        <v>133</v>
      </c>
      <c r="G12" s="72">
        <v>25866</v>
      </c>
      <c r="H12" s="70">
        <v>167</v>
      </c>
      <c r="I12" s="71">
        <v>2544</v>
      </c>
      <c r="J12" s="71">
        <v>37</v>
      </c>
      <c r="K12" s="72">
        <v>2748</v>
      </c>
      <c r="L12" s="70">
        <f t="shared" si="1"/>
        <v>1360</v>
      </c>
      <c r="M12" s="71">
        <f t="shared" si="0"/>
        <v>27084</v>
      </c>
      <c r="N12" s="71">
        <f t="shared" si="0"/>
        <v>170</v>
      </c>
      <c r="O12" s="74">
        <f t="shared" si="0"/>
        <v>28614</v>
      </c>
    </row>
    <row r="13" spans="1:15" ht="14.25">
      <c r="A13" s="67" t="s">
        <v>61</v>
      </c>
      <c r="B13" s="68" t="s">
        <v>62</v>
      </c>
      <c r="C13" s="69" t="s">
        <v>62</v>
      </c>
      <c r="D13" s="70">
        <v>177</v>
      </c>
      <c r="E13" s="71">
        <v>16376</v>
      </c>
      <c r="F13" s="71">
        <v>524</v>
      </c>
      <c r="G13" s="72">
        <v>17077</v>
      </c>
      <c r="H13" s="70">
        <v>239</v>
      </c>
      <c r="I13" s="71">
        <v>5062</v>
      </c>
      <c r="J13" s="71">
        <v>919</v>
      </c>
      <c r="K13" s="72">
        <v>6220</v>
      </c>
      <c r="L13" s="70">
        <f t="shared" si="1"/>
        <v>416</v>
      </c>
      <c r="M13" s="71">
        <f t="shared" si="0"/>
        <v>21438</v>
      </c>
      <c r="N13" s="71">
        <f t="shared" si="0"/>
        <v>1443</v>
      </c>
      <c r="O13" s="74">
        <f t="shared" si="0"/>
        <v>23297</v>
      </c>
    </row>
    <row r="14" spans="1:15" ht="14.25">
      <c r="A14" s="67" t="s">
        <v>62</v>
      </c>
      <c r="B14" s="68" t="s">
        <v>61</v>
      </c>
      <c r="C14" s="69" t="s">
        <v>62</v>
      </c>
      <c r="D14" s="70">
        <v>312</v>
      </c>
      <c r="E14" s="71">
        <v>10137</v>
      </c>
      <c r="F14" s="71">
        <v>54</v>
      </c>
      <c r="G14" s="72">
        <v>10503</v>
      </c>
      <c r="H14" s="70">
        <v>74</v>
      </c>
      <c r="I14" s="71">
        <v>1169</v>
      </c>
      <c r="J14" s="71">
        <v>99</v>
      </c>
      <c r="K14" s="72">
        <v>1342</v>
      </c>
      <c r="L14" s="70">
        <f t="shared" si="1"/>
        <v>386</v>
      </c>
      <c r="M14" s="71">
        <f t="shared" si="0"/>
        <v>11306</v>
      </c>
      <c r="N14" s="71">
        <f t="shared" si="0"/>
        <v>153</v>
      </c>
      <c r="O14" s="74">
        <f t="shared" si="0"/>
        <v>11845</v>
      </c>
    </row>
    <row r="15" spans="1:15" ht="14.25">
      <c r="A15" s="67" t="s">
        <v>62</v>
      </c>
      <c r="B15" s="68" t="s">
        <v>62</v>
      </c>
      <c r="C15" s="69" t="s">
        <v>61</v>
      </c>
      <c r="D15" s="70">
        <v>1408</v>
      </c>
      <c r="E15" s="71">
        <v>67076</v>
      </c>
      <c r="F15" s="71">
        <v>314</v>
      </c>
      <c r="G15" s="72">
        <v>68798</v>
      </c>
      <c r="H15" s="70">
        <v>147</v>
      </c>
      <c r="I15" s="71">
        <v>3665</v>
      </c>
      <c r="J15" s="71">
        <v>36</v>
      </c>
      <c r="K15" s="72">
        <v>3848</v>
      </c>
      <c r="L15" s="70">
        <f t="shared" si="1"/>
        <v>1555</v>
      </c>
      <c r="M15" s="71">
        <f t="shared" si="0"/>
        <v>70741</v>
      </c>
      <c r="N15" s="71">
        <f t="shared" si="0"/>
        <v>350</v>
      </c>
      <c r="O15" s="74">
        <f t="shared" si="0"/>
        <v>72646</v>
      </c>
    </row>
    <row r="16" spans="1:15" ht="14.25">
      <c r="A16" s="67" t="s">
        <v>62</v>
      </c>
      <c r="B16" s="68" t="s">
        <v>62</v>
      </c>
      <c r="C16" s="69" t="s">
        <v>62</v>
      </c>
      <c r="D16" s="70">
        <v>1173</v>
      </c>
      <c r="E16" s="71">
        <v>205183</v>
      </c>
      <c r="F16" s="71">
        <v>624</v>
      </c>
      <c r="G16" s="72">
        <v>206980</v>
      </c>
      <c r="H16" s="70">
        <v>93</v>
      </c>
      <c r="I16" s="71">
        <v>3994</v>
      </c>
      <c r="J16" s="71">
        <v>282</v>
      </c>
      <c r="K16" s="72">
        <v>4369</v>
      </c>
      <c r="L16" s="70">
        <f t="shared" si="1"/>
        <v>1266</v>
      </c>
      <c r="M16" s="71">
        <f t="shared" si="0"/>
        <v>209177</v>
      </c>
      <c r="N16" s="71">
        <f t="shared" si="0"/>
        <v>906</v>
      </c>
      <c r="O16" s="74">
        <f t="shared" si="0"/>
        <v>211349</v>
      </c>
    </row>
    <row r="17" spans="1:15" s="28" customFormat="1" ht="14.25">
      <c r="A17" s="65"/>
      <c r="B17" s="65"/>
      <c r="C17" s="64" t="s">
        <v>0</v>
      </c>
      <c r="D17" s="146">
        <f>SUM(D9:D16)</f>
        <v>6076</v>
      </c>
      <c r="E17" s="144">
        <f aca="true" t="shared" si="2" ref="E17:O17">SUM(E9:E16)</f>
        <v>370221</v>
      </c>
      <c r="F17" s="144">
        <f t="shared" si="2"/>
        <v>2316</v>
      </c>
      <c r="G17" s="147">
        <f t="shared" si="2"/>
        <v>378613</v>
      </c>
      <c r="H17" s="146">
        <f t="shared" si="2"/>
        <v>2300</v>
      </c>
      <c r="I17" s="144">
        <f t="shared" si="2"/>
        <v>37824</v>
      </c>
      <c r="J17" s="144">
        <f t="shared" si="2"/>
        <v>3078</v>
      </c>
      <c r="K17" s="147">
        <f t="shared" si="2"/>
        <v>43202</v>
      </c>
      <c r="L17" s="146">
        <f t="shared" si="2"/>
        <v>8376</v>
      </c>
      <c r="M17" s="144">
        <f t="shared" si="2"/>
        <v>408045</v>
      </c>
      <c r="N17" s="144">
        <f t="shared" si="2"/>
        <v>5394</v>
      </c>
      <c r="O17" s="145">
        <f t="shared" si="2"/>
        <v>421815</v>
      </c>
    </row>
    <row r="20" spans="1:15" ht="14.25">
      <c r="A20" s="187" t="s">
        <v>21</v>
      </c>
      <c r="B20" s="187"/>
      <c r="C20" s="187"/>
      <c r="D20" s="187"/>
      <c r="E20" s="187"/>
      <c r="F20" s="187"/>
      <c r="G20" s="187"/>
      <c r="H20" s="187"/>
      <c r="I20" s="187"/>
      <c r="J20" s="187"/>
      <c r="K20" s="187"/>
      <c r="L20" s="187"/>
      <c r="M20" s="92"/>
      <c r="N20" s="92"/>
      <c r="O20" s="92"/>
    </row>
    <row r="21" spans="1:15" s="121" customFormat="1" ht="14.25">
      <c r="A21" s="186" t="s">
        <v>101</v>
      </c>
      <c r="B21" s="186"/>
      <c r="C21" s="186"/>
      <c r="D21" s="186"/>
      <c r="E21" s="186"/>
      <c r="F21" s="186"/>
      <c r="G21" s="186"/>
      <c r="H21" s="186"/>
      <c r="I21" s="186"/>
      <c r="J21" s="186"/>
      <c r="K21" s="186"/>
      <c r="L21" s="186"/>
      <c r="M21" s="164"/>
      <c r="N21" s="164"/>
      <c r="O21" s="164"/>
    </row>
    <row r="22" spans="1:15" ht="6.75" customHeight="1">
      <c r="A22" s="96"/>
      <c r="B22" s="96"/>
      <c r="C22" s="96"/>
      <c r="D22" s="96"/>
      <c r="E22" s="96"/>
      <c r="F22" s="96"/>
      <c r="G22" s="96"/>
      <c r="H22" s="96"/>
      <c r="I22" s="96"/>
      <c r="J22" s="96"/>
      <c r="K22" s="96"/>
      <c r="L22" s="96"/>
      <c r="M22" s="92"/>
      <c r="N22" s="92"/>
      <c r="O22" s="92"/>
    </row>
    <row r="23" spans="1:14" ht="14.25">
      <c r="A23" s="190" t="s">
        <v>90</v>
      </c>
      <c r="B23" s="190"/>
      <c r="C23" s="190"/>
      <c r="D23" s="190"/>
      <c r="E23" s="190"/>
      <c r="F23" s="190"/>
      <c r="G23" s="190"/>
      <c r="H23" s="190"/>
      <c r="I23" s="190"/>
      <c r="J23" s="190"/>
      <c r="K23" s="190"/>
      <c r="L23" s="190"/>
      <c r="M23" s="165"/>
      <c r="N23" s="165"/>
    </row>
    <row r="24" ht="6.75" customHeight="1" thickBot="1"/>
    <row r="25" spans="1:12" ht="15" thickTop="1">
      <c r="A25" s="191" t="s">
        <v>49</v>
      </c>
      <c r="B25" s="191"/>
      <c r="C25" s="191"/>
      <c r="D25" s="200" t="s">
        <v>43</v>
      </c>
      <c r="E25" s="201"/>
      <c r="F25" s="202"/>
      <c r="G25" s="200" t="s">
        <v>42</v>
      </c>
      <c r="H25" s="201"/>
      <c r="I25" s="202"/>
      <c r="J25" s="201" t="s">
        <v>0</v>
      </c>
      <c r="K25" s="201"/>
      <c r="L25" s="201"/>
    </row>
    <row r="26" spans="1:12" ht="42.75">
      <c r="A26" s="129" t="s">
        <v>40</v>
      </c>
      <c r="B26" s="130" t="s">
        <v>63</v>
      </c>
      <c r="C26" s="152" t="s">
        <v>97</v>
      </c>
      <c r="D26" s="167" t="s">
        <v>18</v>
      </c>
      <c r="E26" s="168" t="s">
        <v>19</v>
      </c>
      <c r="F26" s="169" t="s">
        <v>0</v>
      </c>
      <c r="G26" s="167" t="s">
        <v>18</v>
      </c>
      <c r="H26" s="168" t="s">
        <v>19</v>
      </c>
      <c r="I26" s="169" t="s">
        <v>0</v>
      </c>
      <c r="J26" s="170" t="s">
        <v>18</v>
      </c>
      <c r="K26" s="168" t="s">
        <v>19</v>
      </c>
      <c r="L26" s="171" t="s">
        <v>0</v>
      </c>
    </row>
    <row r="27" spans="1:12" ht="14.25">
      <c r="A27" s="67" t="s">
        <v>61</v>
      </c>
      <c r="B27" s="68" t="s">
        <v>61</v>
      </c>
      <c r="C27" s="69" t="s">
        <v>61</v>
      </c>
      <c r="D27" s="82">
        <f aca="true" t="shared" si="3" ref="D27:D35">D9/(D9+E9)*100</f>
        <v>4.765456655063815</v>
      </c>
      <c r="E27" s="83">
        <f aca="true" t="shared" si="4" ref="E27:E35">E9/(E9+D9)*100</f>
        <v>95.23454334493618</v>
      </c>
      <c r="F27" s="84">
        <f>SUM(D27:E27)</f>
        <v>100</v>
      </c>
      <c r="G27" s="82">
        <f aca="true" t="shared" si="5" ref="G27:G35">H9/(H9+I9)*100</f>
        <v>7.1714476317545035</v>
      </c>
      <c r="H27" s="83">
        <f aca="true" t="shared" si="6" ref="H27:H35">I9/(I9+H9)*100</f>
        <v>92.8285523682455</v>
      </c>
      <c r="I27" s="84">
        <f>SUM(G27:H27)</f>
        <v>100</v>
      </c>
      <c r="J27" s="85">
        <f aca="true" t="shared" si="7" ref="J27:J35">L9/(L9+M9)*100</f>
        <v>5.5641678662385115</v>
      </c>
      <c r="K27" s="83">
        <f aca="true" t="shared" si="8" ref="K27:K35">M9/(M9+L9)*100</f>
        <v>94.4358321337615</v>
      </c>
      <c r="L27" s="86">
        <f>SUM(J27:K27)</f>
        <v>100</v>
      </c>
    </row>
    <row r="28" spans="1:12" ht="14.25">
      <c r="A28" s="67" t="s">
        <v>61</v>
      </c>
      <c r="B28" s="68" t="s">
        <v>61</v>
      </c>
      <c r="C28" s="69" t="s">
        <v>62</v>
      </c>
      <c r="D28" s="82">
        <f t="shared" si="3"/>
        <v>3.0882691864484904</v>
      </c>
      <c r="E28" s="83">
        <f t="shared" si="4"/>
        <v>96.91173081355151</v>
      </c>
      <c r="F28" s="84">
        <f aca="true" t="shared" si="9" ref="F28:F35">SUM(D28:E28)</f>
        <v>100</v>
      </c>
      <c r="G28" s="82">
        <f t="shared" si="5"/>
        <v>9.790832220738762</v>
      </c>
      <c r="H28" s="83">
        <f t="shared" si="6"/>
        <v>90.20916777926124</v>
      </c>
      <c r="I28" s="84">
        <f aca="true" t="shared" si="10" ref="I28:I35">SUM(G28:H28)</f>
        <v>100</v>
      </c>
      <c r="J28" s="85">
        <f t="shared" si="7"/>
        <v>6.498358428619948</v>
      </c>
      <c r="K28" s="83">
        <f t="shared" si="8"/>
        <v>93.50164157138006</v>
      </c>
      <c r="L28" s="86">
        <f aca="true" t="shared" si="11" ref="L28:L35">SUM(J28:K28)</f>
        <v>100.00000000000001</v>
      </c>
    </row>
    <row r="29" spans="1:12" ht="14.25">
      <c r="A29" s="67" t="s">
        <v>61</v>
      </c>
      <c r="B29" s="68" t="s">
        <v>62</v>
      </c>
      <c r="C29" s="69" t="s">
        <v>61</v>
      </c>
      <c r="D29" s="82">
        <f t="shared" si="3"/>
        <v>2.6122166806577454</v>
      </c>
      <c r="E29" s="83">
        <f t="shared" si="4"/>
        <v>97.38778331934226</v>
      </c>
      <c r="F29" s="84">
        <f t="shared" si="9"/>
        <v>100</v>
      </c>
      <c r="G29" s="82">
        <f t="shared" si="5"/>
        <v>4.318322023442319</v>
      </c>
      <c r="H29" s="83">
        <f t="shared" si="6"/>
        <v>95.68167797655768</v>
      </c>
      <c r="I29" s="84">
        <f t="shared" si="10"/>
        <v>100</v>
      </c>
      <c r="J29" s="85">
        <f t="shared" si="7"/>
        <v>3.0259958855432956</v>
      </c>
      <c r="K29" s="83">
        <f t="shared" si="8"/>
        <v>96.9740041144567</v>
      </c>
      <c r="L29" s="86">
        <f t="shared" si="11"/>
        <v>100</v>
      </c>
    </row>
    <row r="30" spans="1:12" ht="14.25">
      <c r="A30" s="67" t="s">
        <v>62</v>
      </c>
      <c r="B30" s="68" t="s">
        <v>61</v>
      </c>
      <c r="C30" s="69" t="s">
        <v>61</v>
      </c>
      <c r="D30" s="82">
        <f t="shared" si="3"/>
        <v>4.636070415419889</v>
      </c>
      <c r="E30" s="83">
        <f t="shared" si="4"/>
        <v>95.3639295845801</v>
      </c>
      <c r="F30" s="84">
        <f t="shared" si="9"/>
        <v>100</v>
      </c>
      <c r="G30" s="82">
        <f t="shared" si="5"/>
        <v>6.1600885282183695</v>
      </c>
      <c r="H30" s="83">
        <f t="shared" si="6"/>
        <v>93.83991147178163</v>
      </c>
      <c r="I30" s="84">
        <f t="shared" si="10"/>
        <v>100</v>
      </c>
      <c r="J30" s="85">
        <f t="shared" si="7"/>
        <v>4.781324708198566</v>
      </c>
      <c r="K30" s="83">
        <f t="shared" si="8"/>
        <v>95.21867529180143</v>
      </c>
      <c r="L30" s="86">
        <f t="shared" si="11"/>
        <v>100</v>
      </c>
    </row>
    <row r="31" spans="1:12" ht="14.25">
      <c r="A31" s="67" t="s">
        <v>61</v>
      </c>
      <c r="B31" s="68" t="s">
        <v>62</v>
      </c>
      <c r="C31" s="69" t="s">
        <v>62</v>
      </c>
      <c r="D31" s="82">
        <f t="shared" si="3"/>
        <v>1.0692925753639824</v>
      </c>
      <c r="E31" s="83">
        <f t="shared" si="4"/>
        <v>98.93070742463603</v>
      </c>
      <c r="F31" s="84">
        <f t="shared" si="9"/>
        <v>100.00000000000001</v>
      </c>
      <c r="G31" s="82">
        <f t="shared" si="5"/>
        <v>4.508583286172421</v>
      </c>
      <c r="H31" s="83">
        <f t="shared" si="6"/>
        <v>95.49141671382758</v>
      </c>
      <c r="I31" s="84">
        <f t="shared" si="10"/>
        <v>100</v>
      </c>
      <c r="J31" s="85">
        <f t="shared" si="7"/>
        <v>1.903541685732589</v>
      </c>
      <c r="K31" s="83">
        <f t="shared" si="8"/>
        <v>98.09645831426741</v>
      </c>
      <c r="L31" s="86">
        <f t="shared" si="11"/>
        <v>100</v>
      </c>
    </row>
    <row r="32" spans="1:12" ht="14.25">
      <c r="A32" s="67" t="s">
        <v>62</v>
      </c>
      <c r="B32" s="68" t="s">
        <v>61</v>
      </c>
      <c r="C32" s="69" t="s">
        <v>62</v>
      </c>
      <c r="D32" s="82">
        <f t="shared" si="3"/>
        <v>2.985931668102211</v>
      </c>
      <c r="E32" s="83">
        <f t="shared" si="4"/>
        <v>97.01406833189779</v>
      </c>
      <c r="F32" s="84">
        <f t="shared" si="9"/>
        <v>100</v>
      </c>
      <c r="G32" s="82">
        <f t="shared" si="5"/>
        <v>5.953338696701529</v>
      </c>
      <c r="H32" s="83">
        <f t="shared" si="6"/>
        <v>94.04666130329848</v>
      </c>
      <c r="I32" s="84">
        <f t="shared" si="10"/>
        <v>100</v>
      </c>
      <c r="J32" s="85">
        <f t="shared" si="7"/>
        <v>3.301402668491276</v>
      </c>
      <c r="K32" s="83">
        <f t="shared" si="8"/>
        <v>96.69859733150872</v>
      </c>
      <c r="L32" s="86">
        <f t="shared" si="11"/>
        <v>100</v>
      </c>
    </row>
    <row r="33" spans="1:12" ht="14.25">
      <c r="A33" s="67" t="s">
        <v>62</v>
      </c>
      <c r="B33" s="68" t="s">
        <v>62</v>
      </c>
      <c r="C33" s="69" t="s">
        <v>61</v>
      </c>
      <c r="D33" s="82">
        <f t="shared" si="3"/>
        <v>2.0559546755446525</v>
      </c>
      <c r="E33" s="83">
        <f t="shared" si="4"/>
        <v>97.94404532445535</v>
      </c>
      <c r="F33" s="84">
        <f t="shared" si="9"/>
        <v>100</v>
      </c>
      <c r="G33" s="82">
        <f t="shared" si="5"/>
        <v>3.8562434417628544</v>
      </c>
      <c r="H33" s="83">
        <f t="shared" si="6"/>
        <v>96.14375655823714</v>
      </c>
      <c r="I33" s="84">
        <f t="shared" si="10"/>
        <v>100</v>
      </c>
      <c r="J33" s="85">
        <f t="shared" si="7"/>
        <v>2.1508797167201505</v>
      </c>
      <c r="K33" s="83">
        <f t="shared" si="8"/>
        <v>97.84912028327985</v>
      </c>
      <c r="L33" s="86">
        <f t="shared" si="11"/>
        <v>100</v>
      </c>
    </row>
    <row r="34" spans="1:12" ht="14.25">
      <c r="A34" s="67" t="s">
        <v>62</v>
      </c>
      <c r="B34" s="68" t="s">
        <v>62</v>
      </c>
      <c r="C34" s="69" t="s">
        <v>62</v>
      </c>
      <c r="D34" s="82">
        <f t="shared" si="3"/>
        <v>0.5684351315202854</v>
      </c>
      <c r="E34" s="83">
        <f t="shared" si="4"/>
        <v>99.43156486847971</v>
      </c>
      <c r="F34" s="84">
        <f t="shared" si="9"/>
        <v>100</v>
      </c>
      <c r="G34" s="82">
        <f t="shared" si="5"/>
        <v>2.2755077073648153</v>
      </c>
      <c r="H34" s="83">
        <f t="shared" si="6"/>
        <v>97.72449229263519</v>
      </c>
      <c r="I34" s="84">
        <f t="shared" si="10"/>
        <v>100</v>
      </c>
      <c r="J34" s="85">
        <f t="shared" si="7"/>
        <v>0.6015880784820593</v>
      </c>
      <c r="K34" s="83">
        <f t="shared" si="8"/>
        <v>99.39841192151793</v>
      </c>
      <c r="L34" s="86">
        <f t="shared" si="11"/>
        <v>99.99999999999999</v>
      </c>
    </row>
    <row r="35" spans="1:12" s="28" customFormat="1" ht="14.25">
      <c r="A35" s="65"/>
      <c r="B35" s="65"/>
      <c r="C35" s="66" t="s">
        <v>0</v>
      </c>
      <c r="D35" s="87">
        <f t="shared" si="3"/>
        <v>1.6146820197875615</v>
      </c>
      <c r="E35" s="88">
        <f t="shared" si="4"/>
        <v>98.38531798021243</v>
      </c>
      <c r="F35" s="89">
        <f t="shared" si="9"/>
        <v>100</v>
      </c>
      <c r="G35" s="87">
        <f t="shared" si="5"/>
        <v>5.732230086731134</v>
      </c>
      <c r="H35" s="88">
        <f t="shared" si="6"/>
        <v>94.26776991326886</v>
      </c>
      <c r="I35" s="89">
        <f t="shared" si="10"/>
        <v>100</v>
      </c>
      <c r="J35" s="90">
        <f t="shared" si="7"/>
        <v>2.011425936732297</v>
      </c>
      <c r="K35" s="88">
        <f t="shared" si="8"/>
        <v>97.98857406326769</v>
      </c>
      <c r="L35" s="91">
        <f t="shared" si="11"/>
        <v>99.99999999999999</v>
      </c>
    </row>
    <row r="37" ht="14.25">
      <c r="A37" s="115"/>
    </row>
  </sheetData>
  <sheetProtection/>
  <mergeCells count="14">
    <mergeCell ref="A5:O5"/>
    <mergeCell ref="A21:L21"/>
    <mergeCell ref="A3:O3"/>
    <mergeCell ref="A2:O2"/>
    <mergeCell ref="A7:C7"/>
    <mergeCell ref="A23:L23"/>
    <mergeCell ref="A25:C25"/>
    <mergeCell ref="A20:L20"/>
    <mergeCell ref="D25:F25"/>
    <mergeCell ref="G25:I25"/>
    <mergeCell ref="J25:L25"/>
    <mergeCell ref="D7:G7"/>
    <mergeCell ref="H7:K7"/>
    <mergeCell ref="L7:O7"/>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30" zoomScaleNormal="130" zoomScalePageLayoutView="0" workbookViewId="0" topLeftCell="A1">
      <selection activeCell="A39" sqref="A39"/>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82"/>
  <sheetViews>
    <sheetView zoomScalePageLayoutView="0" workbookViewId="0" topLeftCell="A1">
      <selection activeCell="A57" sqref="A57"/>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2.28125" style="2" customWidth="1"/>
    <col min="12" max="13" width="8.8515625" style="0" customWidth="1"/>
    <col min="14" max="14" width="8.28125" style="2" customWidth="1"/>
  </cols>
  <sheetData>
    <row r="2" spans="1:14" s="3" customFormat="1" ht="12.75">
      <c r="A2" s="176" t="s">
        <v>20</v>
      </c>
      <c r="B2" s="176"/>
      <c r="C2" s="176"/>
      <c r="D2" s="176"/>
      <c r="E2" s="176"/>
      <c r="F2" s="176"/>
      <c r="G2" s="176"/>
      <c r="H2" s="176"/>
      <c r="I2" s="176"/>
      <c r="J2" s="176"/>
      <c r="K2" s="176"/>
      <c r="L2" s="176"/>
      <c r="M2" s="176"/>
      <c r="N2" s="176"/>
    </row>
    <row r="3" spans="1:14" s="120" customFormat="1" ht="12.75">
      <c r="A3" s="180" t="s">
        <v>101</v>
      </c>
      <c r="B3" s="180"/>
      <c r="C3" s="180"/>
      <c r="D3" s="180"/>
      <c r="E3" s="180"/>
      <c r="F3" s="180"/>
      <c r="G3" s="180"/>
      <c r="H3" s="180"/>
      <c r="I3" s="180"/>
      <c r="J3" s="180"/>
      <c r="K3" s="180"/>
      <c r="L3" s="180"/>
      <c r="M3" s="180"/>
      <c r="N3" s="180"/>
    </row>
    <row r="4" spans="1:14" s="3" customFormat="1" ht="6.75" customHeight="1">
      <c r="A4" s="24"/>
      <c r="B4" s="24"/>
      <c r="C4" s="24"/>
      <c r="D4" s="24"/>
      <c r="E4" s="24"/>
      <c r="F4" s="24"/>
      <c r="G4" s="24"/>
      <c r="H4" s="24"/>
      <c r="I4" s="24"/>
      <c r="J4" s="24"/>
      <c r="K4" s="24"/>
      <c r="L4" s="24"/>
      <c r="M4" s="24"/>
      <c r="N4" s="24"/>
    </row>
    <row r="5" spans="1:14" s="3" customFormat="1" ht="12.75">
      <c r="A5" s="176" t="s">
        <v>82</v>
      </c>
      <c r="B5" s="176"/>
      <c r="C5" s="176"/>
      <c r="D5" s="176"/>
      <c r="E5" s="176"/>
      <c r="F5" s="176"/>
      <c r="G5" s="176"/>
      <c r="H5" s="176"/>
      <c r="I5" s="176"/>
      <c r="J5" s="176"/>
      <c r="K5" s="176"/>
      <c r="L5" s="176"/>
      <c r="M5" s="176"/>
      <c r="N5" s="176"/>
    </row>
    <row r="6" ht="6.75" customHeight="1" thickBot="1"/>
    <row r="7" spans="1:14" ht="27" customHeight="1">
      <c r="A7" s="4"/>
      <c r="B7" s="177" t="s">
        <v>27</v>
      </c>
      <c r="C7" s="178"/>
      <c r="D7" s="178"/>
      <c r="E7" s="177" t="s">
        <v>16</v>
      </c>
      <c r="F7" s="178"/>
      <c r="G7" s="179"/>
      <c r="H7" s="177" t="s">
        <v>96</v>
      </c>
      <c r="I7" s="178"/>
      <c r="J7" s="179"/>
      <c r="K7" s="44"/>
      <c r="L7" s="174" t="s">
        <v>102</v>
      </c>
      <c r="M7" s="175"/>
      <c r="N7" s="175"/>
    </row>
    <row r="8" spans="1:14" ht="14.25">
      <c r="A8" s="5"/>
      <c r="B8" s="6" t="s">
        <v>1</v>
      </c>
      <c r="C8" s="7" t="s">
        <v>2</v>
      </c>
      <c r="D8" s="7" t="s">
        <v>0</v>
      </c>
      <c r="E8" s="6" t="s">
        <v>1</v>
      </c>
      <c r="F8" s="7" t="s">
        <v>2</v>
      </c>
      <c r="G8" s="7" t="s">
        <v>0</v>
      </c>
      <c r="H8" s="6" t="s">
        <v>1</v>
      </c>
      <c r="I8" s="7" t="s">
        <v>2</v>
      </c>
      <c r="J8" s="42" t="s">
        <v>0</v>
      </c>
      <c r="K8" s="7"/>
      <c r="L8" s="6" t="s">
        <v>1</v>
      </c>
      <c r="M8" s="7" t="s">
        <v>2</v>
      </c>
      <c r="N8" s="7" t="s">
        <v>0</v>
      </c>
    </row>
    <row r="9" spans="1:13" s="2" customFormat="1" ht="14.25">
      <c r="A9" s="8" t="s">
        <v>3</v>
      </c>
      <c r="B9" s="9"/>
      <c r="C9" s="10"/>
      <c r="E9" s="9"/>
      <c r="F9" s="10"/>
      <c r="H9" s="11"/>
      <c r="I9" s="12"/>
      <c r="J9" s="25"/>
      <c r="L9" s="11"/>
      <c r="M9" s="12"/>
    </row>
    <row r="10" spans="1:16" ht="14.25">
      <c r="A10" s="2" t="s">
        <v>4</v>
      </c>
      <c r="B10" s="29">
        <v>1464</v>
      </c>
      <c r="C10" s="30">
        <v>1438</v>
      </c>
      <c r="D10" s="30">
        <v>2902</v>
      </c>
      <c r="E10" s="29">
        <v>1618</v>
      </c>
      <c r="F10" s="30">
        <v>1569</v>
      </c>
      <c r="G10" s="30">
        <v>3187</v>
      </c>
      <c r="H10" s="29">
        <v>2736</v>
      </c>
      <c r="I10" s="30">
        <v>2662</v>
      </c>
      <c r="J10" s="48">
        <v>5398</v>
      </c>
      <c r="K10" s="30"/>
      <c r="L10" s="29">
        <v>5652</v>
      </c>
      <c r="M10" s="30">
        <v>5432</v>
      </c>
      <c r="N10" s="30">
        <v>11084</v>
      </c>
      <c r="O10" s="119"/>
      <c r="P10" s="119"/>
    </row>
    <row r="11" spans="1:16" ht="14.25">
      <c r="A11" s="2" t="s">
        <v>5</v>
      </c>
      <c r="B11" s="29">
        <v>4739</v>
      </c>
      <c r="C11" s="31">
        <v>4840</v>
      </c>
      <c r="D11" s="30">
        <v>9579</v>
      </c>
      <c r="E11" s="29">
        <v>4110</v>
      </c>
      <c r="F11" s="31">
        <v>4246</v>
      </c>
      <c r="G11" s="30">
        <v>8356</v>
      </c>
      <c r="H11" s="29">
        <v>8080</v>
      </c>
      <c r="I11" s="30">
        <v>8047</v>
      </c>
      <c r="J11" s="48">
        <v>16127</v>
      </c>
      <c r="K11" s="30"/>
      <c r="L11" s="29">
        <v>21236</v>
      </c>
      <c r="M11" s="31">
        <v>20800</v>
      </c>
      <c r="N11" s="30">
        <v>42036</v>
      </c>
      <c r="O11" s="119"/>
      <c r="P11" s="119"/>
    </row>
    <row r="12" spans="1:16" ht="14.25">
      <c r="A12" s="2" t="s">
        <v>6</v>
      </c>
      <c r="B12" s="29">
        <v>0</v>
      </c>
      <c r="C12" s="32">
        <v>0</v>
      </c>
      <c r="D12" s="33">
        <v>0</v>
      </c>
      <c r="E12" s="34">
        <v>0</v>
      </c>
      <c r="F12" s="32">
        <v>0</v>
      </c>
      <c r="G12" s="33">
        <v>0</v>
      </c>
      <c r="H12" s="34">
        <v>0</v>
      </c>
      <c r="I12" s="33">
        <v>0</v>
      </c>
      <c r="J12" s="49">
        <v>0</v>
      </c>
      <c r="K12" s="33"/>
      <c r="L12" s="34">
        <v>0</v>
      </c>
      <c r="M12" s="32">
        <v>0</v>
      </c>
      <c r="N12" s="33">
        <v>0</v>
      </c>
      <c r="O12" s="119"/>
      <c r="P12" s="119"/>
    </row>
    <row r="13" spans="1:16" ht="14.25">
      <c r="A13" s="2" t="s">
        <v>7</v>
      </c>
      <c r="B13" s="29">
        <v>2988</v>
      </c>
      <c r="C13" s="32">
        <v>2807</v>
      </c>
      <c r="D13" s="33">
        <v>5795</v>
      </c>
      <c r="E13" s="34">
        <v>3074</v>
      </c>
      <c r="F13" s="32">
        <v>2940</v>
      </c>
      <c r="G13" s="33">
        <v>6014</v>
      </c>
      <c r="H13" s="34">
        <v>4533</v>
      </c>
      <c r="I13" s="33">
        <v>4225</v>
      </c>
      <c r="J13" s="49">
        <v>8758</v>
      </c>
      <c r="K13" s="33"/>
      <c r="L13" s="34">
        <v>10267</v>
      </c>
      <c r="M13" s="32">
        <v>9638</v>
      </c>
      <c r="N13" s="33">
        <v>19905</v>
      </c>
      <c r="O13" s="119"/>
      <c r="P13" s="119"/>
    </row>
    <row r="14" spans="1:18" s="14" customFormat="1" ht="14.25">
      <c r="A14" s="14" t="s">
        <v>0</v>
      </c>
      <c r="B14" s="15">
        <v>9191</v>
      </c>
      <c r="C14" s="16">
        <v>9085</v>
      </c>
      <c r="D14" s="16">
        <v>18276</v>
      </c>
      <c r="E14" s="17">
        <v>8802</v>
      </c>
      <c r="F14" s="16">
        <v>8755</v>
      </c>
      <c r="G14" s="16">
        <v>17557</v>
      </c>
      <c r="H14" s="17">
        <v>15349</v>
      </c>
      <c r="I14" s="16">
        <v>14934</v>
      </c>
      <c r="J14" s="50">
        <v>30283</v>
      </c>
      <c r="K14" s="16"/>
      <c r="L14" s="17">
        <v>37155</v>
      </c>
      <c r="M14" s="16">
        <v>35870</v>
      </c>
      <c r="N14" s="16">
        <v>73025</v>
      </c>
      <c r="O14" s="119"/>
      <c r="P14" s="119"/>
      <c r="Q14"/>
      <c r="R14"/>
    </row>
    <row r="15" spans="1:18" s="2" customFormat="1" ht="14.25">
      <c r="A15" s="1" t="s">
        <v>8</v>
      </c>
      <c r="B15" s="29"/>
      <c r="C15" s="33"/>
      <c r="D15" s="33"/>
      <c r="E15" s="34"/>
      <c r="F15" s="33"/>
      <c r="G15" s="33"/>
      <c r="H15" s="34"/>
      <c r="I15" s="33"/>
      <c r="J15" s="49"/>
      <c r="K15" s="33"/>
      <c r="L15" s="34"/>
      <c r="M15" s="33"/>
      <c r="N15" s="33"/>
      <c r="O15" s="119"/>
      <c r="P15" s="119"/>
      <c r="Q15"/>
      <c r="R15"/>
    </row>
    <row r="16" spans="1:16" ht="14.25">
      <c r="A16" s="2" t="s">
        <v>4</v>
      </c>
      <c r="B16" s="29">
        <v>1303</v>
      </c>
      <c r="C16" s="33">
        <v>1251</v>
      </c>
      <c r="D16" s="33">
        <v>2554</v>
      </c>
      <c r="E16" s="34">
        <v>687</v>
      </c>
      <c r="F16" s="33">
        <v>642</v>
      </c>
      <c r="G16" s="33">
        <v>1329</v>
      </c>
      <c r="H16" s="34">
        <v>1395</v>
      </c>
      <c r="I16" s="33">
        <v>1333</v>
      </c>
      <c r="J16" s="49">
        <v>2728</v>
      </c>
      <c r="K16" s="33"/>
      <c r="L16" s="34">
        <v>3453</v>
      </c>
      <c r="M16" s="33">
        <v>3259</v>
      </c>
      <c r="N16" s="33">
        <v>6712</v>
      </c>
      <c r="O16" s="119"/>
      <c r="P16" s="119"/>
    </row>
    <row r="17" spans="1:16" ht="14.25">
      <c r="A17" s="2" t="s">
        <v>5</v>
      </c>
      <c r="B17" s="29">
        <v>3617</v>
      </c>
      <c r="C17" s="32">
        <v>3524</v>
      </c>
      <c r="D17" s="33">
        <v>7141</v>
      </c>
      <c r="E17" s="34">
        <v>1600</v>
      </c>
      <c r="F17" s="32">
        <v>1569</v>
      </c>
      <c r="G17" s="33">
        <v>3169</v>
      </c>
      <c r="H17" s="34">
        <v>3440</v>
      </c>
      <c r="I17" s="33">
        <v>3338</v>
      </c>
      <c r="J17" s="49">
        <v>6778</v>
      </c>
      <c r="K17" s="33"/>
      <c r="L17" s="34">
        <v>11355</v>
      </c>
      <c r="M17" s="32">
        <v>10983</v>
      </c>
      <c r="N17" s="33">
        <v>22338</v>
      </c>
      <c r="O17" s="119"/>
      <c r="P17" s="119"/>
    </row>
    <row r="18" spans="1:16" ht="14.25">
      <c r="A18" s="2" t="s">
        <v>6</v>
      </c>
      <c r="B18" s="29">
        <v>0</v>
      </c>
      <c r="C18" s="32">
        <v>0</v>
      </c>
      <c r="D18" s="33">
        <v>0</v>
      </c>
      <c r="E18" s="34">
        <v>0</v>
      </c>
      <c r="F18" s="32">
        <v>0</v>
      </c>
      <c r="G18" s="33">
        <v>0</v>
      </c>
      <c r="H18" s="34">
        <v>0</v>
      </c>
      <c r="I18" s="33">
        <v>0</v>
      </c>
      <c r="J18" s="49">
        <v>0</v>
      </c>
      <c r="K18" s="33"/>
      <c r="L18" s="34">
        <v>0</v>
      </c>
      <c r="M18" s="32">
        <v>0</v>
      </c>
      <c r="N18" s="33">
        <v>0</v>
      </c>
      <c r="O18" s="119"/>
      <c r="P18" s="119"/>
    </row>
    <row r="19" spans="1:16" ht="14.25">
      <c r="A19" s="2" t="s">
        <v>7</v>
      </c>
      <c r="B19" s="29">
        <v>2221</v>
      </c>
      <c r="C19" s="32">
        <v>2122</v>
      </c>
      <c r="D19" s="33">
        <v>4343</v>
      </c>
      <c r="E19" s="34">
        <v>911</v>
      </c>
      <c r="F19" s="32">
        <v>822</v>
      </c>
      <c r="G19" s="33">
        <v>1733</v>
      </c>
      <c r="H19" s="34">
        <v>1909</v>
      </c>
      <c r="I19" s="33">
        <v>1833</v>
      </c>
      <c r="J19" s="49">
        <v>3742</v>
      </c>
      <c r="K19" s="33"/>
      <c r="L19" s="34">
        <v>6275</v>
      </c>
      <c r="M19" s="32">
        <v>5999</v>
      </c>
      <c r="N19" s="33">
        <v>12274</v>
      </c>
      <c r="O19" s="119"/>
      <c r="P19" s="119"/>
    </row>
    <row r="20" spans="1:18" s="14" customFormat="1" ht="14.25">
      <c r="A20" s="14" t="s">
        <v>0</v>
      </c>
      <c r="B20" s="15">
        <v>7141</v>
      </c>
      <c r="C20" s="16">
        <v>6897</v>
      </c>
      <c r="D20" s="16">
        <v>14038</v>
      </c>
      <c r="E20" s="17">
        <v>3198</v>
      </c>
      <c r="F20" s="16">
        <v>3033</v>
      </c>
      <c r="G20" s="16">
        <v>6231</v>
      </c>
      <c r="H20" s="17">
        <v>6744</v>
      </c>
      <c r="I20" s="16">
        <v>6504</v>
      </c>
      <c r="J20" s="50">
        <v>13248</v>
      </c>
      <c r="K20" s="16"/>
      <c r="L20" s="17">
        <v>21083</v>
      </c>
      <c r="M20" s="16">
        <v>20241</v>
      </c>
      <c r="N20" s="16">
        <v>41324</v>
      </c>
      <c r="O20" s="119"/>
      <c r="P20" s="119"/>
      <c r="Q20"/>
      <c r="R20"/>
    </row>
    <row r="21" spans="1:18" s="2" customFormat="1" ht="14.25">
      <c r="A21" s="1" t="s">
        <v>9</v>
      </c>
      <c r="B21" s="29"/>
      <c r="C21" s="33"/>
      <c r="D21" s="33"/>
      <c r="E21" s="34"/>
      <c r="F21" s="33"/>
      <c r="G21" s="33"/>
      <c r="H21" s="34"/>
      <c r="I21" s="33"/>
      <c r="J21" s="49"/>
      <c r="K21" s="33"/>
      <c r="L21" s="34"/>
      <c r="M21" s="33"/>
      <c r="N21" s="33"/>
      <c r="O21" s="119"/>
      <c r="P21" s="119"/>
      <c r="Q21"/>
      <c r="R21"/>
    </row>
    <row r="22" spans="1:16" ht="14.25">
      <c r="A22" s="2" t="s">
        <v>4</v>
      </c>
      <c r="B22" s="29">
        <v>1491</v>
      </c>
      <c r="C22" s="33">
        <v>1437</v>
      </c>
      <c r="D22" s="33">
        <v>2928</v>
      </c>
      <c r="E22" s="34">
        <v>522</v>
      </c>
      <c r="F22" s="33">
        <v>512</v>
      </c>
      <c r="G22" s="33">
        <v>1034</v>
      </c>
      <c r="H22" s="34">
        <v>999</v>
      </c>
      <c r="I22" s="33">
        <v>983</v>
      </c>
      <c r="J22" s="49">
        <v>1982</v>
      </c>
      <c r="K22" s="33"/>
      <c r="L22" s="34">
        <v>2097</v>
      </c>
      <c r="M22" s="33">
        <v>1958</v>
      </c>
      <c r="N22" s="33">
        <v>4055</v>
      </c>
      <c r="O22" s="119"/>
      <c r="P22" s="119"/>
    </row>
    <row r="23" spans="1:18" ht="14.25">
      <c r="A23" s="2" t="s">
        <v>5</v>
      </c>
      <c r="B23" s="29">
        <v>2500</v>
      </c>
      <c r="C23" s="32">
        <v>2396</v>
      </c>
      <c r="D23" s="33">
        <v>4896</v>
      </c>
      <c r="E23" s="34">
        <v>926</v>
      </c>
      <c r="F23" s="32">
        <v>846</v>
      </c>
      <c r="G23" s="33">
        <v>1772</v>
      </c>
      <c r="H23" s="34">
        <v>1596</v>
      </c>
      <c r="I23" s="33">
        <v>1465</v>
      </c>
      <c r="J23" s="49">
        <v>3061</v>
      </c>
      <c r="K23" s="33"/>
      <c r="L23" s="34">
        <v>3335</v>
      </c>
      <c r="M23" s="32">
        <v>3137</v>
      </c>
      <c r="N23" s="33">
        <v>6472</v>
      </c>
      <c r="O23" s="119"/>
      <c r="P23" s="119"/>
      <c r="Q23" s="14"/>
      <c r="R23" s="14"/>
    </row>
    <row r="24" spans="1:18" ht="14.25">
      <c r="A24" s="2" t="s">
        <v>7</v>
      </c>
      <c r="B24" s="29">
        <v>1611</v>
      </c>
      <c r="C24" s="32">
        <v>1557</v>
      </c>
      <c r="D24" s="33">
        <v>3168</v>
      </c>
      <c r="E24" s="34">
        <v>724</v>
      </c>
      <c r="F24" s="32">
        <v>716</v>
      </c>
      <c r="G24" s="33">
        <v>1440</v>
      </c>
      <c r="H24" s="34">
        <v>1174</v>
      </c>
      <c r="I24" s="33">
        <v>1160</v>
      </c>
      <c r="J24" s="49">
        <v>2334</v>
      </c>
      <c r="K24" s="33"/>
      <c r="L24" s="34">
        <v>1956</v>
      </c>
      <c r="M24" s="32">
        <v>1893</v>
      </c>
      <c r="N24" s="33">
        <v>3849</v>
      </c>
      <c r="O24" s="119"/>
      <c r="P24" s="119"/>
      <c r="Q24" s="2"/>
      <c r="R24" s="2"/>
    </row>
    <row r="25" spans="1:18" s="14" customFormat="1" ht="14.25">
      <c r="A25" s="14" t="s">
        <v>0</v>
      </c>
      <c r="B25" s="15">
        <v>5602</v>
      </c>
      <c r="C25" s="16">
        <v>5390</v>
      </c>
      <c r="D25" s="16">
        <v>10992</v>
      </c>
      <c r="E25" s="17">
        <v>2172</v>
      </c>
      <c r="F25" s="16">
        <v>2074</v>
      </c>
      <c r="G25" s="16">
        <v>4246</v>
      </c>
      <c r="H25" s="17">
        <v>3769</v>
      </c>
      <c r="I25" s="16">
        <v>3608</v>
      </c>
      <c r="J25" s="50">
        <v>7377</v>
      </c>
      <c r="K25" s="16"/>
      <c r="L25" s="17">
        <v>7388</v>
      </c>
      <c r="M25" s="16">
        <v>6988</v>
      </c>
      <c r="N25" s="16">
        <v>14376</v>
      </c>
      <c r="O25" s="119"/>
      <c r="P25" s="119"/>
      <c r="Q25" s="2"/>
      <c r="R25" s="2"/>
    </row>
    <row r="26" spans="1:16" s="2" customFormat="1" ht="14.25">
      <c r="A26" s="1" t="s">
        <v>10</v>
      </c>
      <c r="B26" s="29"/>
      <c r="C26" s="33"/>
      <c r="D26" s="33"/>
      <c r="E26" s="34"/>
      <c r="F26" s="33"/>
      <c r="G26" s="33"/>
      <c r="H26" s="34"/>
      <c r="I26" s="33"/>
      <c r="J26" s="49"/>
      <c r="K26" s="33"/>
      <c r="L26" s="34"/>
      <c r="M26" s="33"/>
      <c r="N26" s="33"/>
      <c r="O26" s="119"/>
      <c r="P26" s="119"/>
    </row>
    <row r="27" spans="1:18" ht="14.25">
      <c r="A27" s="2" t="s">
        <v>4</v>
      </c>
      <c r="B27" s="29">
        <v>825</v>
      </c>
      <c r="C27" s="33">
        <v>811</v>
      </c>
      <c r="D27" s="33">
        <v>1636</v>
      </c>
      <c r="E27" s="34">
        <v>966</v>
      </c>
      <c r="F27" s="33">
        <v>908</v>
      </c>
      <c r="G27" s="33">
        <v>1874</v>
      </c>
      <c r="H27" s="34">
        <v>1480</v>
      </c>
      <c r="I27" s="33">
        <v>1440</v>
      </c>
      <c r="J27" s="49">
        <v>2920</v>
      </c>
      <c r="K27" s="33"/>
      <c r="L27" s="34">
        <v>3101</v>
      </c>
      <c r="M27" s="33">
        <v>2940</v>
      </c>
      <c r="N27" s="33">
        <v>6041</v>
      </c>
      <c r="O27" s="119"/>
      <c r="P27" s="119"/>
      <c r="Q27" s="23"/>
      <c r="R27" s="23"/>
    </row>
    <row r="28" spans="1:16" ht="14.25">
      <c r="A28" s="2" t="s">
        <v>5</v>
      </c>
      <c r="B28" s="29">
        <v>2177</v>
      </c>
      <c r="C28" s="32">
        <v>2092</v>
      </c>
      <c r="D28" s="33">
        <v>4269</v>
      </c>
      <c r="E28" s="34">
        <v>2332</v>
      </c>
      <c r="F28" s="32">
        <v>2275</v>
      </c>
      <c r="G28" s="33">
        <v>4607</v>
      </c>
      <c r="H28" s="34">
        <v>4684</v>
      </c>
      <c r="I28" s="33">
        <v>4399</v>
      </c>
      <c r="J28" s="49">
        <v>9083</v>
      </c>
      <c r="K28" s="33"/>
      <c r="L28" s="34">
        <v>15264</v>
      </c>
      <c r="M28" s="32">
        <v>14707</v>
      </c>
      <c r="N28" s="33">
        <v>29971</v>
      </c>
      <c r="O28" s="119"/>
      <c r="P28" s="119"/>
    </row>
    <row r="29" spans="1:16" ht="14.25">
      <c r="A29" s="2" t="s">
        <v>6</v>
      </c>
      <c r="B29" s="29">
        <v>0</v>
      </c>
      <c r="C29" s="32">
        <v>0</v>
      </c>
      <c r="D29" s="33">
        <v>0</v>
      </c>
      <c r="E29" s="34">
        <v>0</v>
      </c>
      <c r="F29" s="32">
        <v>0</v>
      </c>
      <c r="G29" s="33">
        <v>0</v>
      </c>
      <c r="H29" s="34">
        <v>0</v>
      </c>
      <c r="I29" s="33">
        <v>0</v>
      </c>
      <c r="J29" s="49">
        <v>0</v>
      </c>
      <c r="K29" s="33"/>
      <c r="L29" s="34">
        <v>0</v>
      </c>
      <c r="M29" s="32">
        <v>0</v>
      </c>
      <c r="N29" s="33">
        <v>0</v>
      </c>
      <c r="O29" s="119"/>
      <c r="P29" s="119"/>
    </row>
    <row r="30" spans="1:16" ht="14.25">
      <c r="A30" s="2" t="s">
        <v>7</v>
      </c>
      <c r="B30" s="29">
        <v>357</v>
      </c>
      <c r="C30" s="32">
        <v>351</v>
      </c>
      <c r="D30" s="33">
        <v>708</v>
      </c>
      <c r="E30" s="34">
        <v>454</v>
      </c>
      <c r="F30" s="32">
        <v>431</v>
      </c>
      <c r="G30" s="33">
        <v>885</v>
      </c>
      <c r="H30" s="34">
        <v>867</v>
      </c>
      <c r="I30" s="33">
        <v>852</v>
      </c>
      <c r="J30" s="49">
        <v>1719</v>
      </c>
      <c r="K30" s="33"/>
      <c r="L30" s="34">
        <v>2759</v>
      </c>
      <c r="M30" s="32">
        <v>2575</v>
      </c>
      <c r="N30" s="33">
        <v>5334</v>
      </c>
      <c r="O30" s="119"/>
      <c r="P30" s="119"/>
    </row>
    <row r="31" spans="1:18" s="14" customFormat="1" ht="14.25">
      <c r="A31" s="14" t="s">
        <v>0</v>
      </c>
      <c r="B31" s="15">
        <v>3359</v>
      </c>
      <c r="C31" s="16">
        <v>3254</v>
      </c>
      <c r="D31" s="16">
        <v>6613</v>
      </c>
      <c r="E31" s="17">
        <v>3752</v>
      </c>
      <c r="F31" s="16">
        <v>3614</v>
      </c>
      <c r="G31" s="16">
        <v>7366</v>
      </c>
      <c r="H31" s="17">
        <v>7031</v>
      </c>
      <c r="I31" s="16">
        <v>6691</v>
      </c>
      <c r="J31" s="50">
        <v>13722</v>
      </c>
      <c r="K31" s="16"/>
      <c r="L31" s="17">
        <v>21124</v>
      </c>
      <c r="M31" s="16">
        <v>20222</v>
      </c>
      <c r="N31" s="16">
        <v>41346</v>
      </c>
      <c r="O31" s="119"/>
      <c r="P31" s="119"/>
      <c r="Q31"/>
      <c r="R31"/>
    </row>
    <row r="32" spans="1:18" s="2" customFormat="1" ht="14.25">
      <c r="A32" s="1" t="s">
        <v>11</v>
      </c>
      <c r="B32" s="29"/>
      <c r="C32" s="33"/>
      <c r="D32" s="33"/>
      <c r="E32" s="34"/>
      <c r="F32" s="33"/>
      <c r="G32" s="33"/>
      <c r="H32" s="34"/>
      <c r="I32" s="33"/>
      <c r="J32" s="49"/>
      <c r="K32" s="33"/>
      <c r="L32" s="34"/>
      <c r="M32" s="33"/>
      <c r="N32" s="33"/>
      <c r="O32" s="119"/>
      <c r="P32" s="119"/>
      <c r="Q32"/>
      <c r="R32"/>
    </row>
    <row r="33" spans="1:16" ht="14.25">
      <c r="A33" s="2" t="s">
        <v>4</v>
      </c>
      <c r="B33" s="29">
        <v>1098</v>
      </c>
      <c r="C33" s="33">
        <v>1013</v>
      </c>
      <c r="D33" s="33">
        <v>2111</v>
      </c>
      <c r="E33" s="34">
        <v>1049</v>
      </c>
      <c r="F33" s="33">
        <v>1053</v>
      </c>
      <c r="G33" s="33">
        <v>2102</v>
      </c>
      <c r="H33" s="34">
        <v>1955</v>
      </c>
      <c r="I33" s="33">
        <v>1911</v>
      </c>
      <c r="J33" s="49">
        <v>3866</v>
      </c>
      <c r="K33" s="33"/>
      <c r="L33" s="34">
        <v>4390</v>
      </c>
      <c r="M33" s="33">
        <v>4173</v>
      </c>
      <c r="N33" s="33">
        <v>8563</v>
      </c>
      <c r="O33" s="119"/>
      <c r="P33" s="119"/>
    </row>
    <row r="34" spans="1:16" ht="14.25">
      <c r="A34" s="2" t="s">
        <v>5</v>
      </c>
      <c r="B34" s="29">
        <v>3539</v>
      </c>
      <c r="C34" s="32">
        <v>3357</v>
      </c>
      <c r="D34" s="33">
        <v>6896</v>
      </c>
      <c r="E34" s="34">
        <v>3313</v>
      </c>
      <c r="F34" s="32">
        <v>3175</v>
      </c>
      <c r="G34" s="33">
        <v>6488</v>
      </c>
      <c r="H34" s="34">
        <v>6531</v>
      </c>
      <c r="I34" s="33">
        <v>6121</v>
      </c>
      <c r="J34" s="49">
        <v>12652</v>
      </c>
      <c r="K34" s="33"/>
      <c r="L34" s="34">
        <v>18423</v>
      </c>
      <c r="M34" s="32">
        <v>17497</v>
      </c>
      <c r="N34" s="33">
        <v>35920</v>
      </c>
      <c r="O34" s="119"/>
      <c r="P34" s="119"/>
    </row>
    <row r="35" spans="1:16" ht="14.25">
      <c r="A35" s="2" t="s">
        <v>6</v>
      </c>
      <c r="B35" s="29">
        <v>0</v>
      </c>
      <c r="C35" s="32">
        <v>0</v>
      </c>
      <c r="D35" s="33">
        <v>0</v>
      </c>
      <c r="E35" s="34">
        <v>0</v>
      </c>
      <c r="F35" s="32">
        <v>0</v>
      </c>
      <c r="G35" s="33">
        <v>0</v>
      </c>
      <c r="H35" s="34">
        <v>0</v>
      </c>
      <c r="I35" s="33">
        <v>0</v>
      </c>
      <c r="J35" s="49">
        <v>0</v>
      </c>
      <c r="K35" s="33"/>
      <c r="L35" s="34">
        <v>0</v>
      </c>
      <c r="M35" s="32">
        <v>0</v>
      </c>
      <c r="N35" s="33">
        <v>0</v>
      </c>
      <c r="O35" s="119"/>
      <c r="P35" s="119"/>
    </row>
    <row r="36" spans="1:16" ht="14.25">
      <c r="A36" s="2" t="s">
        <v>7</v>
      </c>
      <c r="B36" s="29">
        <v>1423</v>
      </c>
      <c r="C36" s="32">
        <v>1281</v>
      </c>
      <c r="D36" s="33">
        <v>2704</v>
      </c>
      <c r="E36" s="34">
        <v>1337</v>
      </c>
      <c r="F36" s="32">
        <v>1208</v>
      </c>
      <c r="G36" s="33">
        <v>2545</v>
      </c>
      <c r="H36" s="34">
        <v>2406</v>
      </c>
      <c r="I36" s="33">
        <v>2222</v>
      </c>
      <c r="J36" s="49">
        <v>4628</v>
      </c>
      <c r="K36" s="33"/>
      <c r="L36" s="34">
        <v>6382</v>
      </c>
      <c r="M36" s="32">
        <v>6067</v>
      </c>
      <c r="N36" s="33">
        <v>12449</v>
      </c>
      <c r="O36" s="119"/>
      <c r="P36" s="119"/>
    </row>
    <row r="37" spans="1:18" s="14" customFormat="1" ht="14.25">
      <c r="A37" s="14" t="s">
        <v>0</v>
      </c>
      <c r="B37" s="15">
        <v>6060</v>
      </c>
      <c r="C37" s="16">
        <v>5651</v>
      </c>
      <c r="D37" s="16">
        <v>11711</v>
      </c>
      <c r="E37" s="17">
        <v>5699</v>
      </c>
      <c r="F37" s="16">
        <v>5436</v>
      </c>
      <c r="G37" s="16">
        <v>11135</v>
      </c>
      <c r="H37" s="17">
        <v>10892</v>
      </c>
      <c r="I37" s="16">
        <v>10254</v>
      </c>
      <c r="J37" s="50">
        <v>21146</v>
      </c>
      <c r="K37" s="16"/>
      <c r="L37" s="17">
        <v>29195</v>
      </c>
      <c r="M37" s="16">
        <v>27737</v>
      </c>
      <c r="N37" s="16">
        <v>56932</v>
      </c>
      <c r="O37" s="119"/>
      <c r="P37" s="119"/>
      <c r="Q37"/>
      <c r="R37"/>
    </row>
    <row r="38" spans="1:18" s="2" customFormat="1" ht="14.25">
      <c r="A38" s="1" t="s">
        <v>12</v>
      </c>
      <c r="B38" s="29"/>
      <c r="C38" s="33"/>
      <c r="D38" s="33"/>
      <c r="E38" s="34"/>
      <c r="F38" s="33"/>
      <c r="G38" s="33"/>
      <c r="H38" s="34"/>
      <c r="I38" s="33"/>
      <c r="J38" s="49"/>
      <c r="K38" s="33"/>
      <c r="L38" s="34"/>
      <c r="M38" s="33"/>
      <c r="N38" s="33"/>
      <c r="O38" s="119"/>
      <c r="P38" s="119"/>
      <c r="Q38"/>
      <c r="R38"/>
    </row>
    <row r="39" spans="1:18" ht="14.25">
      <c r="A39" s="2" t="s">
        <v>4</v>
      </c>
      <c r="B39" s="29">
        <v>28</v>
      </c>
      <c r="C39" s="33">
        <v>27</v>
      </c>
      <c r="D39" s="33">
        <v>55</v>
      </c>
      <c r="E39" s="34">
        <v>3</v>
      </c>
      <c r="F39" s="33">
        <v>9</v>
      </c>
      <c r="G39" s="33">
        <v>12</v>
      </c>
      <c r="H39" s="34">
        <v>8</v>
      </c>
      <c r="I39" s="33">
        <v>9</v>
      </c>
      <c r="J39" s="49">
        <v>17</v>
      </c>
      <c r="K39" s="33"/>
      <c r="L39" s="34">
        <v>30</v>
      </c>
      <c r="M39" s="33">
        <v>30</v>
      </c>
      <c r="N39" s="33">
        <v>60</v>
      </c>
      <c r="O39" s="119"/>
      <c r="P39" s="119"/>
      <c r="Q39" s="14"/>
      <c r="R39" s="14"/>
    </row>
    <row r="40" spans="1:18" s="14" customFormat="1" ht="14.25">
      <c r="A40" s="14" t="s">
        <v>0</v>
      </c>
      <c r="B40" s="15">
        <v>28</v>
      </c>
      <c r="C40" s="16">
        <v>27</v>
      </c>
      <c r="D40" s="16">
        <v>55</v>
      </c>
      <c r="E40" s="17">
        <v>3</v>
      </c>
      <c r="F40" s="16">
        <v>9</v>
      </c>
      <c r="G40" s="16">
        <v>12</v>
      </c>
      <c r="H40" s="17">
        <v>8</v>
      </c>
      <c r="I40" s="16">
        <v>9</v>
      </c>
      <c r="J40" s="50">
        <v>17</v>
      </c>
      <c r="K40" s="16"/>
      <c r="L40" s="17">
        <v>30</v>
      </c>
      <c r="M40" s="16">
        <v>30</v>
      </c>
      <c r="N40" s="16">
        <v>60</v>
      </c>
      <c r="O40" s="119"/>
      <c r="P40" s="119"/>
      <c r="Q40" s="2"/>
      <c r="R40" s="2"/>
    </row>
    <row r="41" spans="1:16" s="2" customFormat="1" ht="14.25">
      <c r="A41" s="1" t="s">
        <v>13</v>
      </c>
      <c r="B41" s="29"/>
      <c r="C41" s="33"/>
      <c r="D41" s="33"/>
      <c r="E41" s="34"/>
      <c r="F41" s="33"/>
      <c r="G41" s="33"/>
      <c r="H41" s="34"/>
      <c r="I41" s="33"/>
      <c r="J41" s="49"/>
      <c r="K41" s="33"/>
      <c r="L41" s="34"/>
      <c r="M41" s="33"/>
      <c r="N41" s="33"/>
      <c r="O41" s="119"/>
      <c r="P41" s="119"/>
    </row>
    <row r="42" spans="1:18" ht="14.25">
      <c r="A42" s="2" t="s">
        <v>4</v>
      </c>
      <c r="B42" s="29">
        <v>741</v>
      </c>
      <c r="C42" s="33">
        <v>734</v>
      </c>
      <c r="D42" s="33">
        <v>1475</v>
      </c>
      <c r="E42" s="34">
        <v>761</v>
      </c>
      <c r="F42" s="33">
        <v>739</v>
      </c>
      <c r="G42" s="33">
        <v>1500</v>
      </c>
      <c r="H42" s="34">
        <v>1299</v>
      </c>
      <c r="I42" s="33">
        <v>1265</v>
      </c>
      <c r="J42" s="49">
        <v>2564</v>
      </c>
      <c r="K42" s="33"/>
      <c r="L42" s="34">
        <v>2636</v>
      </c>
      <c r="M42" s="33">
        <v>2537</v>
      </c>
      <c r="N42" s="33">
        <v>5173</v>
      </c>
      <c r="O42" s="119"/>
      <c r="P42" s="119"/>
      <c r="Q42" s="2"/>
      <c r="R42" s="2"/>
    </row>
    <row r="43" spans="1:18" ht="14.25">
      <c r="A43" s="2" t="s">
        <v>5</v>
      </c>
      <c r="B43" s="29">
        <v>1677</v>
      </c>
      <c r="C43" s="32">
        <v>1627</v>
      </c>
      <c r="D43" s="33">
        <v>3304</v>
      </c>
      <c r="E43" s="34">
        <v>1795</v>
      </c>
      <c r="F43" s="32">
        <v>1686</v>
      </c>
      <c r="G43" s="33">
        <v>3481</v>
      </c>
      <c r="H43" s="34">
        <v>3978</v>
      </c>
      <c r="I43" s="33">
        <v>3817</v>
      </c>
      <c r="J43" s="49">
        <v>7795</v>
      </c>
      <c r="K43" s="33"/>
      <c r="L43" s="34">
        <v>10814</v>
      </c>
      <c r="M43" s="32">
        <v>10542</v>
      </c>
      <c r="N43" s="33">
        <v>21356</v>
      </c>
      <c r="O43" s="119"/>
      <c r="P43" s="119"/>
      <c r="Q43" s="2"/>
      <c r="R43" s="2"/>
    </row>
    <row r="44" spans="1:16" ht="14.25">
      <c r="A44" s="2" t="s">
        <v>6</v>
      </c>
      <c r="B44" s="29">
        <v>21</v>
      </c>
      <c r="C44" s="32">
        <v>18</v>
      </c>
      <c r="D44" s="33">
        <v>39</v>
      </c>
      <c r="E44" s="34">
        <v>4</v>
      </c>
      <c r="F44" s="32">
        <v>8</v>
      </c>
      <c r="G44" s="33">
        <v>12</v>
      </c>
      <c r="H44" s="34">
        <v>11</v>
      </c>
      <c r="I44" s="33">
        <v>18</v>
      </c>
      <c r="J44" s="49">
        <v>29</v>
      </c>
      <c r="K44" s="33"/>
      <c r="L44" s="34">
        <v>55</v>
      </c>
      <c r="M44" s="32">
        <v>58</v>
      </c>
      <c r="N44" s="33">
        <v>113</v>
      </c>
      <c r="O44" s="119"/>
      <c r="P44" s="119"/>
    </row>
    <row r="45" spans="1:16" ht="14.25">
      <c r="A45" s="2" t="s">
        <v>7</v>
      </c>
      <c r="B45" s="29">
        <v>271</v>
      </c>
      <c r="C45" s="32">
        <v>216</v>
      </c>
      <c r="D45" s="33">
        <v>487</v>
      </c>
      <c r="E45" s="34">
        <v>314</v>
      </c>
      <c r="F45" s="32">
        <v>267</v>
      </c>
      <c r="G45" s="33">
        <v>581</v>
      </c>
      <c r="H45" s="34">
        <v>693</v>
      </c>
      <c r="I45" s="33">
        <v>657</v>
      </c>
      <c r="J45" s="49">
        <v>1350</v>
      </c>
      <c r="K45" s="33"/>
      <c r="L45" s="34">
        <v>1986</v>
      </c>
      <c r="M45" s="32">
        <v>1934</v>
      </c>
      <c r="N45" s="33">
        <v>3920</v>
      </c>
      <c r="O45" s="119"/>
      <c r="P45" s="119"/>
    </row>
    <row r="46" spans="1:18" s="14" customFormat="1" ht="14.25">
      <c r="A46" s="14" t="s">
        <v>0</v>
      </c>
      <c r="B46" s="15">
        <v>2710</v>
      </c>
      <c r="C46" s="16">
        <v>2595</v>
      </c>
      <c r="D46" s="16">
        <v>5305</v>
      </c>
      <c r="E46" s="17">
        <v>2874</v>
      </c>
      <c r="F46" s="16">
        <v>2700</v>
      </c>
      <c r="G46" s="16">
        <v>5574</v>
      </c>
      <c r="H46" s="17">
        <v>5981</v>
      </c>
      <c r="I46" s="16">
        <v>5757</v>
      </c>
      <c r="J46" s="50">
        <v>11738</v>
      </c>
      <c r="K46" s="16"/>
      <c r="L46" s="17">
        <v>15491</v>
      </c>
      <c r="M46" s="16">
        <v>15071</v>
      </c>
      <c r="N46" s="16">
        <v>30562</v>
      </c>
      <c r="O46" s="119"/>
      <c r="P46" s="119"/>
      <c r="Q46"/>
      <c r="R46"/>
    </row>
    <row r="47" spans="1:18" s="2" customFormat="1" ht="14.25">
      <c r="A47" s="18" t="s">
        <v>14</v>
      </c>
      <c r="B47" s="35"/>
      <c r="C47" s="36"/>
      <c r="D47" s="36"/>
      <c r="E47" s="37"/>
      <c r="F47" s="36"/>
      <c r="G47" s="36"/>
      <c r="H47" s="37"/>
      <c r="I47" s="36"/>
      <c r="J47" s="51"/>
      <c r="K47" s="36"/>
      <c r="L47" s="37"/>
      <c r="M47" s="36"/>
      <c r="N47" s="36"/>
      <c r="O47" s="119"/>
      <c r="P47" s="119"/>
      <c r="Q47"/>
      <c r="R47"/>
    </row>
    <row r="48" spans="1:16" ht="14.25">
      <c r="A48" s="2" t="s">
        <v>4</v>
      </c>
      <c r="B48" s="29">
        <f aca="true" t="shared" si="0" ref="B48:J48">SUM(B42,B39,B33,B27,B22,B16,B10)</f>
        <v>6950</v>
      </c>
      <c r="C48" s="33">
        <f t="shared" si="0"/>
        <v>6711</v>
      </c>
      <c r="D48" s="33">
        <f t="shared" si="0"/>
        <v>13661</v>
      </c>
      <c r="E48" s="34">
        <f t="shared" si="0"/>
        <v>5606</v>
      </c>
      <c r="F48" s="33">
        <f t="shared" si="0"/>
        <v>5432</v>
      </c>
      <c r="G48" s="33">
        <f t="shared" si="0"/>
        <v>11038</v>
      </c>
      <c r="H48" s="34">
        <f t="shared" si="0"/>
        <v>9872</v>
      </c>
      <c r="I48" s="33">
        <f t="shared" si="0"/>
        <v>9603</v>
      </c>
      <c r="J48" s="49">
        <f t="shared" si="0"/>
        <v>19475</v>
      </c>
      <c r="K48" s="33"/>
      <c r="L48" s="34">
        <f>SUM(L42,L39,L33,L27,L22,L16,L10)</f>
        <v>21359</v>
      </c>
      <c r="M48" s="33">
        <f>SUM(M42,M39,M33,M27,M22,M16,M10)</f>
        <v>20329</v>
      </c>
      <c r="N48" s="33">
        <f>SUM(N42,N39,N33,N27,N22,N16,N10)</f>
        <v>41688</v>
      </c>
      <c r="O48" s="119"/>
      <c r="P48" s="119"/>
    </row>
    <row r="49" spans="1:16" ht="14.25">
      <c r="A49" s="2" t="s">
        <v>5</v>
      </c>
      <c r="B49" s="29">
        <f aca="true" t="shared" si="1" ref="B49:J49">SUM(B11,B17,B23,B28,B34,B43)</f>
        <v>18249</v>
      </c>
      <c r="C49" s="32">
        <f t="shared" si="1"/>
        <v>17836</v>
      </c>
      <c r="D49" s="33">
        <f t="shared" si="1"/>
        <v>36085</v>
      </c>
      <c r="E49" s="34">
        <f t="shared" si="1"/>
        <v>14076</v>
      </c>
      <c r="F49" s="32">
        <f t="shared" si="1"/>
        <v>13797</v>
      </c>
      <c r="G49" s="33">
        <f t="shared" si="1"/>
        <v>27873</v>
      </c>
      <c r="H49" s="34">
        <f>SUM(H11,H17,H23,H28,H34,H43)</f>
        <v>28309</v>
      </c>
      <c r="I49" s="33">
        <f t="shared" si="1"/>
        <v>27187</v>
      </c>
      <c r="J49" s="49">
        <f t="shared" si="1"/>
        <v>55496</v>
      </c>
      <c r="K49" s="33"/>
      <c r="L49" s="34">
        <f>SUM(L11,L17,L23,L28,L34,L43)</f>
        <v>80427</v>
      </c>
      <c r="M49" s="32">
        <f>SUM(M11,M17,M23,M28,M34,M43)</f>
        <v>77666</v>
      </c>
      <c r="N49" s="33">
        <f>SUM(N11,N17,N23,N28,N34,N43)</f>
        <v>158093</v>
      </c>
      <c r="O49" s="119"/>
      <c r="P49" s="119"/>
    </row>
    <row r="50" spans="1:18" ht="14.25">
      <c r="A50" s="2" t="s">
        <v>6</v>
      </c>
      <c r="B50" s="29">
        <f aca="true" t="shared" si="2" ref="B50:J50">SUM(B12,B18,B29,B35,B44)</f>
        <v>21</v>
      </c>
      <c r="C50" s="32">
        <f t="shared" si="2"/>
        <v>18</v>
      </c>
      <c r="D50" s="33">
        <f t="shared" si="2"/>
        <v>39</v>
      </c>
      <c r="E50" s="34">
        <f t="shared" si="2"/>
        <v>4</v>
      </c>
      <c r="F50" s="32">
        <f t="shared" si="2"/>
        <v>8</v>
      </c>
      <c r="G50" s="33">
        <f t="shared" si="2"/>
        <v>12</v>
      </c>
      <c r="H50" s="34">
        <f t="shared" si="2"/>
        <v>11</v>
      </c>
      <c r="I50" s="33">
        <f t="shared" si="2"/>
        <v>18</v>
      </c>
      <c r="J50" s="49">
        <f t="shared" si="2"/>
        <v>29</v>
      </c>
      <c r="K50" s="33"/>
      <c r="L50" s="34">
        <f>SUM(L12,L18,L29,L35,L44)</f>
        <v>55</v>
      </c>
      <c r="M50" s="32">
        <f>SUM(M12,M18,M29,M35,M44)</f>
        <v>58</v>
      </c>
      <c r="N50" s="33">
        <f>SUM(N12,N18,N29,N35,N44)</f>
        <v>113</v>
      </c>
      <c r="O50" s="119"/>
      <c r="P50" s="119"/>
      <c r="Q50" s="14"/>
      <c r="R50" s="14"/>
    </row>
    <row r="51" spans="1:18" ht="14.25">
      <c r="A51" s="2" t="s">
        <v>7</v>
      </c>
      <c r="B51" s="29">
        <f aca="true" t="shared" si="3" ref="B51:J51">SUM(B13,B19,B24,B30,B36,B45)</f>
        <v>8871</v>
      </c>
      <c r="C51" s="32">
        <f t="shared" si="3"/>
        <v>8334</v>
      </c>
      <c r="D51" s="33">
        <f t="shared" si="3"/>
        <v>17205</v>
      </c>
      <c r="E51" s="34">
        <f t="shared" si="3"/>
        <v>6814</v>
      </c>
      <c r="F51" s="32">
        <f t="shared" si="3"/>
        <v>6384</v>
      </c>
      <c r="G51" s="33">
        <f t="shared" si="3"/>
        <v>13198</v>
      </c>
      <c r="H51" s="34">
        <f t="shared" si="3"/>
        <v>11582</v>
      </c>
      <c r="I51" s="33">
        <f t="shared" si="3"/>
        <v>10949</v>
      </c>
      <c r="J51" s="49">
        <f t="shared" si="3"/>
        <v>22531</v>
      </c>
      <c r="K51" s="33"/>
      <c r="L51" s="34">
        <f>SUM(L13,L19,L24,L30,L36,L45)</f>
        <v>29625</v>
      </c>
      <c r="M51" s="32">
        <f>SUM(M13,M19,M24,M30,M36,M45)</f>
        <v>28106</v>
      </c>
      <c r="N51" s="33">
        <f>SUM(N13,N19,N24,N30,N36,N45)</f>
        <v>57731</v>
      </c>
      <c r="O51" s="119"/>
      <c r="P51" s="119"/>
      <c r="Q51" s="14"/>
      <c r="R51" s="14"/>
    </row>
    <row r="52" spans="1:16" s="14" customFormat="1" ht="14.25">
      <c r="A52" s="14" t="s">
        <v>15</v>
      </c>
      <c r="B52" s="15">
        <f aca="true" t="shared" si="4" ref="B52:J52">SUM(B48:B51)</f>
        <v>34091</v>
      </c>
      <c r="C52" s="16">
        <f t="shared" si="4"/>
        <v>32899</v>
      </c>
      <c r="D52" s="16">
        <f t="shared" si="4"/>
        <v>66990</v>
      </c>
      <c r="E52" s="17">
        <f t="shared" si="4"/>
        <v>26500</v>
      </c>
      <c r="F52" s="16">
        <f t="shared" si="4"/>
        <v>25621</v>
      </c>
      <c r="G52" s="16">
        <f t="shared" si="4"/>
        <v>52121</v>
      </c>
      <c r="H52" s="17">
        <f t="shared" si="4"/>
        <v>49774</v>
      </c>
      <c r="I52" s="16">
        <f t="shared" si="4"/>
        <v>47757</v>
      </c>
      <c r="J52" s="50">
        <f t="shared" si="4"/>
        <v>97531</v>
      </c>
      <c r="K52" s="16"/>
      <c r="L52" s="17">
        <f>SUM(L48:L51)</f>
        <v>131466</v>
      </c>
      <c r="M52" s="16">
        <f>SUM(M48:M51)</f>
        <v>126159</v>
      </c>
      <c r="N52" s="16">
        <f>SUM(N48:N51)</f>
        <v>257625</v>
      </c>
      <c r="O52" s="119"/>
      <c r="P52" s="119"/>
    </row>
    <row r="53" spans="1:18" ht="14.25">
      <c r="A53" s="2"/>
      <c r="O53" s="119"/>
      <c r="P53" s="119"/>
      <c r="Q53" s="2"/>
      <c r="R53" s="2"/>
    </row>
    <row r="54" spans="1:16" ht="14.25">
      <c r="A54" s="20"/>
      <c r="O54" s="119"/>
      <c r="P54" s="119"/>
    </row>
    <row r="55" spans="1:16" ht="14.25">
      <c r="A55" s="21"/>
      <c r="B55" s="22"/>
      <c r="C55" s="22"/>
      <c r="D55" s="23"/>
      <c r="E55" s="22"/>
      <c r="F55" s="22"/>
      <c r="G55" s="23"/>
      <c r="H55" s="22"/>
      <c r="I55" s="22"/>
      <c r="L55" s="22"/>
      <c r="M55" s="22"/>
      <c r="O55" s="119"/>
      <c r="P55" s="119"/>
    </row>
    <row r="56" spans="1:16" ht="14.25">
      <c r="A56" s="21"/>
      <c r="B56" s="22"/>
      <c r="C56" s="22"/>
      <c r="D56" s="23"/>
      <c r="E56" s="22"/>
      <c r="F56" s="22"/>
      <c r="G56" s="23"/>
      <c r="H56" s="22"/>
      <c r="I56" s="22"/>
      <c r="L56" s="22"/>
      <c r="M56" s="22"/>
      <c r="O56" s="119"/>
      <c r="P56" s="119"/>
    </row>
    <row r="57" spans="1:16" ht="14.25">
      <c r="A57" s="21"/>
      <c r="B57" s="22"/>
      <c r="C57" s="22"/>
      <c r="D57" s="23"/>
      <c r="E57" s="22"/>
      <c r="F57" s="22"/>
      <c r="G57" s="23"/>
      <c r="H57" s="22"/>
      <c r="I57" s="22"/>
      <c r="L57" s="22"/>
      <c r="M57" s="22"/>
      <c r="O57" s="119"/>
      <c r="P57" s="119"/>
    </row>
    <row r="58" spans="1:16" ht="14.25">
      <c r="A58" s="21"/>
      <c r="O58" s="119"/>
      <c r="P58" s="119"/>
    </row>
    <row r="59" spans="15:16" ht="14.25">
      <c r="O59" s="119"/>
      <c r="P59" s="119"/>
    </row>
    <row r="60" spans="15:18" ht="14.25">
      <c r="O60" s="119"/>
      <c r="P60" s="119"/>
      <c r="Q60" s="14"/>
      <c r="R60" s="14"/>
    </row>
    <row r="61" spans="15:18" ht="14.25">
      <c r="O61" s="119"/>
      <c r="P61" s="119"/>
      <c r="Q61" s="14"/>
      <c r="R61" s="14"/>
    </row>
    <row r="62" spans="15:18" ht="14.25">
      <c r="O62" s="119"/>
      <c r="P62" s="119"/>
      <c r="Q62" s="2"/>
      <c r="R62" s="2"/>
    </row>
    <row r="63" spans="15:16" ht="14.25">
      <c r="O63" s="119"/>
      <c r="P63" s="119"/>
    </row>
    <row r="64" spans="15:16" ht="14.25">
      <c r="O64" s="119"/>
      <c r="P64" s="119"/>
    </row>
    <row r="65" spans="15:16" ht="14.25">
      <c r="O65" s="119"/>
      <c r="P65" s="119"/>
    </row>
    <row r="66" spans="15:16" ht="14.25">
      <c r="O66" s="119"/>
      <c r="P66" s="119"/>
    </row>
    <row r="67" spans="15:18" ht="14.25">
      <c r="O67" s="119"/>
      <c r="P67" s="119"/>
      <c r="Q67" s="14"/>
      <c r="R67" s="14"/>
    </row>
    <row r="68" spans="15:18" ht="14.25">
      <c r="O68" s="119"/>
      <c r="P68" s="119"/>
      <c r="Q68" s="2"/>
      <c r="R68" s="2"/>
    </row>
    <row r="69" spans="15:16" ht="14.25">
      <c r="O69" s="119"/>
      <c r="P69" s="119"/>
    </row>
    <row r="70" spans="15:18" ht="14.25">
      <c r="O70" s="119"/>
      <c r="P70" s="119"/>
      <c r="Q70" s="14"/>
      <c r="R70" s="14"/>
    </row>
    <row r="71" spans="15:18" ht="14.25">
      <c r="O71" s="119"/>
      <c r="P71" s="119"/>
      <c r="Q71" s="2"/>
      <c r="R71" s="2"/>
    </row>
    <row r="72" spans="15:16" ht="14.25">
      <c r="O72" s="119"/>
      <c r="P72" s="119"/>
    </row>
    <row r="73" spans="15:16" ht="14.25">
      <c r="O73" s="119"/>
      <c r="P73" s="119"/>
    </row>
    <row r="74" spans="15:16" ht="14.25">
      <c r="O74" s="119"/>
      <c r="P74" s="119"/>
    </row>
    <row r="75" spans="15:16" ht="14.25">
      <c r="O75" s="119"/>
      <c r="P75" s="119"/>
    </row>
    <row r="76" spans="15:18" ht="14.25">
      <c r="O76" s="119"/>
      <c r="P76" s="119"/>
      <c r="Q76" s="14"/>
      <c r="R76" s="14"/>
    </row>
    <row r="77" spans="15:18" ht="14.25">
      <c r="O77" s="2"/>
      <c r="P77" s="2"/>
      <c r="Q77" s="2"/>
      <c r="R77" s="2"/>
    </row>
    <row r="82" spans="15:18" ht="14.25">
      <c r="O82" s="14"/>
      <c r="P82" s="14"/>
      <c r="Q82" s="14"/>
      <c r="R82" s="14"/>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82"/>
  <sheetViews>
    <sheetView zoomScalePageLayoutView="0" workbookViewId="0" topLeftCell="A1">
      <selection activeCell="A58" sqref="A58"/>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2" spans="1:14" s="3" customFormat="1" ht="12.75">
      <c r="A2" s="176" t="s">
        <v>21</v>
      </c>
      <c r="B2" s="176"/>
      <c r="C2" s="176"/>
      <c r="D2" s="176"/>
      <c r="E2" s="176"/>
      <c r="F2" s="176"/>
      <c r="G2" s="176"/>
      <c r="H2" s="176"/>
      <c r="I2" s="176"/>
      <c r="J2" s="176"/>
      <c r="K2" s="176"/>
      <c r="L2" s="176"/>
      <c r="M2" s="176"/>
      <c r="N2" s="176"/>
    </row>
    <row r="3" spans="1:14" s="120" customFormat="1" ht="12.75">
      <c r="A3" s="180" t="s">
        <v>101</v>
      </c>
      <c r="B3" s="180"/>
      <c r="C3" s="180"/>
      <c r="D3" s="180"/>
      <c r="E3" s="180"/>
      <c r="F3" s="180"/>
      <c r="G3" s="180"/>
      <c r="H3" s="180"/>
      <c r="I3" s="180"/>
      <c r="J3" s="180"/>
      <c r="K3" s="180"/>
      <c r="L3" s="180"/>
      <c r="M3" s="180"/>
      <c r="N3" s="180"/>
    </row>
    <row r="4" spans="1:14" s="3" customFormat="1" ht="6.75" customHeight="1">
      <c r="A4" s="24"/>
      <c r="B4" s="24"/>
      <c r="C4" s="24"/>
      <c r="D4" s="24"/>
      <c r="E4" s="24"/>
      <c r="F4" s="24"/>
      <c r="G4" s="24"/>
      <c r="H4" s="24"/>
      <c r="I4" s="24"/>
      <c r="J4" s="24"/>
      <c r="K4" s="24"/>
      <c r="L4" s="24"/>
      <c r="M4" s="24"/>
      <c r="N4" s="24"/>
    </row>
    <row r="5" spans="1:14" ht="14.25">
      <c r="A5" s="176" t="s">
        <v>82</v>
      </c>
      <c r="B5" s="176"/>
      <c r="C5" s="176"/>
      <c r="D5" s="176"/>
      <c r="E5" s="176"/>
      <c r="F5" s="176"/>
      <c r="G5" s="176"/>
      <c r="H5" s="176"/>
      <c r="I5" s="176"/>
      <c r="J5" s="176"/>
      <c r="K5" s="176"/>
      <c r="L5" s="176"/>
      <c r="M5" s="176"/>
      <c r="N5" s="176"/>
    </row>
    <row r="6" spans="1:11" ht="6.75" customHeight="1" thickBot="1">
      <c r="A6" s="24"/>
      <c r="B6" s="24"/>
      <c r="C6" s="24"/>
      <c r="D6" s="24"/>
      <c r="E6" s="24"/>
      <c r="F6" s="24"/>
      <c r="G6" s="24"/>
      <c r="H6" s="24"/>
      <c r="I6" s="24"/>
      <c r="J6" s="24"/>
      <c r="K6" s="24"/>
    </row>
    <row r="7" spans="1:14" ht="29.25" customHeight="1">
      <c r="A7" s="4"/>
      <c r="B7" s="177" t="s">
        <v>27</v>
      </c>
      <c r="C7" s="178"/>
      <c r="D7" s="178"/>
      <c r="E7" s="177" t="s">
        <v>16</v>
      </c>
      <c r="F7" s="178"/>
      <c r="G7" s="179"/>
      <c r="H7" s="177" t="s">
        <v>96</v>
      </c>
      <c r="I7" s="178"/>
      <c r="J7" s="179"/>
      <c r="K7" s="44"/>
      <c r="L7" s="174" t="s">
        <v>103</v>
      </c>
      <c r="M7" s="175"/>
      <c r="N7" s="175"/>
    </row>
    <row r="8" spans="1:14" ht="14.25">
      <c r="A8" s="5"/>
      <c r="B8" s="6" t="s">
        <v>1</v>
      </c>
      <c r="C8" s="7" t="s">
        <v>2</v>
      </c>
      <c r="D8" s="7" t="s">
        <v>0</v>
      </c>
      <c r="E8" s="6" t="s">
        <v>1</v>
      </c>
      <c r="F8" s="7" t="s">
        <v>2</v>
      </c>
      <c r="G8" s="7" t="s">
        <v>0</v>
      </c>
      <c r="H8" s="6" t="s">
        <v>1</v>
      </c>
      <c r="I8" s="7" t="s">
        <v>2</v>
      </c>
      <c r="J8" s="42" t="s">
        <v>0</v>
      </c>
      <c r="K8" s="7"/>
      <c r="L8" s="6" t="s">
        <v>1</v>
      </c>
      <c r="M8" s="7" t="s">
        <v>2</v>
      </c>
      <c r="N8" s="7" t="s">
        <v>0</v>
      </c>
    </row>
    <row r="9" spans="1:13" s="2" customFormat="1" ht="14.25">
      <c r="A9" s="8" t="s">
        <v>3</v>
      </c>
      <c r="B9" s="9"/>
      <c r="C9" s="10"/>
      <c r="E9" s="9"/>
      <c r="F9" s="10"/>
      <c r="H9" s="11"/>
      <c r="I9" s="12"/>
      <c r="J9" s="25"/>
      <c r="L9" s="11"/>
      <c r="M9" s="12"/>
    </row>
    <row r="10" spans="1:14" ht="14.25">
      <c r="A10" s="2" t="s">
        <v>4</v>
      </c>
      <c r="B10" s="29">
        <v>2492</v>
      </c>
      <c r="C10" s="30">
        <v>2349</v>
      </c>
      <c r="D10" s="30">
        <v>4841</v>
      </c>
      <c r="E10" s="29">
        <v>2969</v>
      </c>
      <c r="F10" s="30">
        <v>2895</v>
      </c>
      <c r="G10" s="30">
        <v>5864</v>
      </c>
      <c r="H10" s="29">
        <v>4880</v>
      </c>
      <c r="I10" s="30">
        <v>4726</v>
      </c>
      <c r="J10" s="48">
        <v>9606</v>
      </c>
      <c r="K10" s="30"/>
      <c r="L10" s="29">
        <v>9522</v>
      </c>
      <c r="M10" s="30">
        <v>9165</v>
      </c>
      <c r="N10" s="30">
        <v>18687</v>
      </c>
    </row>
    <row r="11" spans="1:14" ht="14.25">
      <c r="A11" s="2" t="s">
        <v>5</v>
      </c>
      <c r="B11" s="29">
        <v>7554</v>
      </c>
      <c r="C11" s="31">
        <v>7730</v>
      </c>
      <c r="D11" s="30">
        <v>15284</v>
      </c>
      <c r="E11" s="29">
        <v>7442</v>
      </c>
      <c r="F11" s="31">
        <v>7597</v>
      </c>
      <c r="G11" s="30">
        <v>15039</v>
      </c>
      <c r="H11" s="29">
        <v>14556</v>
      </c>
      <c r="I11" s="30">
        <v>15002</v>
      </c>
      <c r="J11" s="48">
        <v>29558</v>
      </c>
      <c r="K11" s="30"/>
      <c r="L11" s="29">
        <v>36104</v>
      </c>
      <c r="M11" s="31">
        <v>36241</v>
      </c>
      <c r="N11" s="30">
        <v>72345</v>
      </c>
    </row>
    <row r="12" spans="1:14" ht="14.25">
      <c r="A12" s="2" t="s">
        <v>6</v>
      </c>
      <c r="B12" s="29">
        <v>0</v>
      </c>
      <c r="C12" s="32">
        <v>0</v>
      </c>
      <c r="D12" s="33">
        <v>0</v>
      </c>
      <c r="E12" s="34">
        <v>0</v>
      </c>
      <c r="F12" s="32">
        <v>0</v>
      </c>
      <c r="G12" s="33">
        <v>0</v>
      </c>
      <c r="H12" s="34">
        <v>0</v>
      </c>
      <c r="I12" s="33">
        <v>0</v>
      </c>
      <c r="J12" s="49">
        <v>0</v>
      </c>
      <c r="K12" s="33"/>
      <c r="L12" s="34">
        <v>0</v>
      </c>
      <c r="M12" s="32">
        <v>0</v>
      </c>
      <c r="N12" s="33">
        <v>0</v>
      </c>
    </row>
    <row r="13" spans="1:14" ht="14.25">
      <c r="A13" s="2" t="s">
        <v>7</v>
      </c>
      <c r="B13" s="29">
        <v>4476</v>
      </c>
      <c r="C13" s="32">
        <v>4337</v>
      </c>
      <c r="D13" s="33">
        <v>8813</v>
      </c>
      <c r="E13" s="34">
        <v>5115</v>
      </c>
      <c r="F13" s="32">
        <v>5038</v>
      </c>
      <c r="G13" s="33">
        <v>10153</v>
      </c>
      <c r="H13" s="34">
        <v>7964</v>
      </c>
      <c r="I13" s="33">
        <v>7853</v>
      </c>
      <c r="J13" s="49">
        <v>15817</v>
      </c>
      <c r="K13" s="33"/>
      <c r="L13" s="34">
        <v>17713</v>
      </c>
      <c r="M13" s="32">
        <v>17206</v>
      </c>
      <c r="N13" s="33">
        <v>34919</v>
      </c>
    </row>
    <row r="14" spans="1:18" s="14" customFormat="1" ht="14.25">
      <c r="A14" s="14" t="s">
        <v>0</v>
      </c>
      <c r="B14" s="15">
        <v>14522</v>
      </c>
      <c r="C14" s="16">
        <v>14416</v>
      </c>
      <c r="D14" s="16">
        <v>28938</v>
      </c>
      <c r="E14" s="17">
        <v>15526</v>
      </c>
      <c r="F14" s="16">
        <v>15530</v>
      </c>
      <c r="G14" s="16">
        <v>31056</v>
      </c>
      <c r="H14" s="17">
        <v>27400</v>
      </c>
      <c r="I14" s="16">
        <v>27581</v>
      </c>
      <c r="J14" s="50">
        <v>54981</v>
      </c>
      <c r="K14" s="16"/>
      <c r="L14" s="17">
        <v>63339</v>
      </c>
      <c r="M14" s="16">
        <v>62612</v>
      </c>
      <c r="N14" s="16">
        <v>125951</v>
      </c>
      <c r="O14"/>
      <c r="P14"/>
      <c r="Q14"/>
      <c r="R14"/>
    </row>
    <row r="15" spans="1:18" s="2" customFormat="1" ht="14.25">
      <c r="A15" s="1" t="s">
        <v>8</v>
      </c>
      <c r="B15" s="29"/>
      <c r="C15" s="33"/>
      <c r="D15" s="33"/>
      <c r="E15" s="34"/>
      <c r="F15" s="33"/>
      <c r="G15" s="33"/>
      <c r="H15" s="34"/>
      <c r="I15" s="33"/>
      <c r="J15" s="49"/>
      <c r="K15" s="33"/>
      <c r="L15" s="34"/>
      <c r="M15" s="33"/>
      <c r="N15" s="33"/>
      <c r="O15"/>
      <c r="P15"/>
      <c r="Q15"/>
      <c r="R15"/>
    </row>
    <row r="16" spans="1:14" ht="14.25">
      <c r="A16" s="2" t="s">
        <v>4</v>
      </c>
      <c r="B16" s="29">
        <v>1920</v>
      </c>
      <c r="C16" s="33">
        <v>1970</v>
      </c>
      <c r="D16" s="33">
        <v>3890</v>
      </c>
      <c r="E16" s="34">
        <v>1201</v>
      </c>
      <c r="F16" s="33">
        <v>1246</v>
      </c>
      <c r="G16" s="33">
        <v>2447</v>
      </c>
      <c r="H16" s="34">
        <v>2496</v>
      </c>
      <c r="I16" s="33">
        <v>2526</v>
      </c>
      <c r="J16" s="49">
        <v>5022</v>
      </c>
      <c r="K16" s="33"/>
      <c r="L16" s="34">
        <v>5833</v>
      </c>
      <c r="M16" s="33">
        <v>5634</v>
      </c>
      <c r="N16" s="33">
        <v>11467</v>
      </c>
    </row>
    <row r="17" spans="1:14" ht="14.25">
      <c r="A17" s="2" t="s">
        <v>5</v>
      </c>
      <c r="B17" s="29">
        <v>5126</v>
      </c>
      <c r="C17" s="32">
        <v>5170</v>
      </c>
      <c r="D17" s="33">
        <v>10296</v>
      </c>
      <c r="E17" s="34">
        <v>2356</v>
      </c>
      <c r="F17" s="32">
        <v>2453</v>
      </c>
      <c r="G17" s="33">
        <v>4809</v>
      </c>
      <c r="H17" s="34">
        <v>5498</v>
      </c>
      <c r="I17" s="33">
        <v>5703</v>
      </c>
      <c r="J17" s="49">
        <v>11201</v>
      </c>
      <c r="K17" s="33"/>
      <c r="L17" s="34">
        <v>18841</v>
      </c>
      <c r="M17" s="32">
        <v>18602</v>
      </c>
      <c r="N17" s="33">
        <v>37443</v>
      </c>
    </row>
    <row r="18" spans="1:14" ht="14.25">
      <c r="A18" s="2" t="s">
        <v>6</v>
      </c>
      <c r="B18" s="29">
        <v>0</v>
      </c>
      <c r="C18" s="32">
        <v>0</v>
      </c>
      <c r="D18" s="33">
        <v>0</v>
      </c>
      <c r="E18" s="34">
        <v>0</v>
      </c>
      <c r="F18" s="32">
        <v>0</v>
      </c>
      <c r="G18" s="33">
        <v>0</v>
      </c>
      <c r="H18" s="34">
        <v>0</v>
      </c>
      <c r="I18" s="33">
        <v>0</v>
      </c>
      <c r="J18" s="49">
        <v>0</v>
      </c>
      <c r="K18" s="33"/>
      <c r="L18" s="34">
        <v>0</v>
      </c>
      <c r="M18" s="32">
        <v>0</v>
      </c>
      <c r="N18" s="33">
        <v>0</v>
      </c>
    </row>
    <row r="19" spans="1:14" ht="14.25">
      <c r="A19" s="2" t="s">
        <v>7</v>
      </c>
      <c r="B19" s="29">
        <v>3284</v>
      </c>
      <c r="C19" s="32">
        <v>3207</v>
      </c>
      <c r="D19" s="33">
        <v>6491</v>
      </c>
      <c r="E19" s="34">
        <v>1574</v>
      </c>
      <c r="F19" s="32">
        <v>1542</v>
      </c>
      <c r="G19" s="33">
        <v>3116</v>
      </c>
      <c r="H19" s="34">
        <v>3512</v>
      </c>
      <c r="I19" s="33">
        <v>3362</v>
      </c>
      <c r="J19" s="49">
        <v>6874</v>
      </c>
      <c r="K19" s="33"/>
      <c r="L19" s="34">
        <v>11114</v>
      </c>
      <c r="M19" s="32">
        <v>10636</v>
      </c>
      <c r="N19" s="33">
        <v>21750</v>
      </c>
    </row>
    <row r="20" spans="1:18" s="14" customFormat="1" ht="14.25">
      <c r="A20" s="14" t="s">
        <v>0</v>
      </c>
      <c r="B20" s="15">
        <v>10330</v>
      </c>
      <c r="C20" s="16">
        <v>10347</v>
      </c>
      <c r="D20" s="16">
        <v>20677</v>
      </c>
      <c r="E20" s="17">
        <v>5131</v>
      </c>
      <c r="F20" s="16">
        <v>5241</v>
      </c>
      <c r="G20" s="16">
        <v>10372</v>
      </c>
      <c r="H20" s="17">
        <v>11506</v>
      </c>
      <c r="I20" s="16">
        <v>11591</v>
      </c>
      <c r="J20" s="50">
        <v>23097</v>
      </c>
      <c r="K20" s="16"/>
      <c r="L20" s="17">
        <v>35788</v>
      </c>
      <c r="M20" s="16">
        <v>34872</v>
      </c>
      <c r="N20" s="16">
        <v>70660</v>
      </c>
      <c r="O20"/>
      <c r="P20"/>
      <c r="Q20"/>
      <c r="R20"/>
    </row>
    <row r="21" spans="1:18" s="2" customFormat="1" ht="14.25">
      <c r="A21" s="1" t="s">
        <v>9</v>
      </c>
      <c r="B21" s="29"/>
      <c r="C21" s="33"/>
      <c r="D21" s="33"/>
      <c r="E21" s="34"/>
      <c r="F21" s="33"/>
      <c r="G21" s="33"/>
      <c r="H21" s="34"/>
      <c r="I21" s="33"/>
      <c r="J21" s="49"/>
      <c r="K21" s="33"/>
      <c r="L21" s="34"/>
      <c r="M21" s="33"/>
      <c r="N21" s="33"/>
      <c r="O21"/>
      <c r="P21"/>
      <c r="Q21"/>
      <c r="R21"/>
    </row>
    <row r="22" spans="1:14" ht="14.25">
      <c r="A22" s="2" t="s">
        <v>4</v>
      </c>
      <c r="B22" s="29">
        <v>1912</v>
      </c>
      <c r="C22" s="33">
        <v>1855</v>
      </c>
      <c r="D22" s="33">
        <v>3767</v>
      </c>
      <c r="E22" s="34">
        <v>870</v>
      </c>
      <c r="F22" s="33">
        <v>833</v>
      </c>
      <c r="G22" s="33">
        <v>1703</v>
      </c>
      <c r="H22" s="34">
        <v>1481</v>
      </c>
      <c r="I22" s="33">
        <v>1363</v>
      </c>
      <c r="J22" s="49">
        <v>2844</v>
      </c>
      <c r="K22" s="33"/>
      <c r="L22" s="34">
        <v>2771</v>
      </c>
      <c r="M22" s="33">
        <v>2647</v>
      </c>
      <c r="N22" s="33">
        <v>5418</v>
      </c>
    </row>
    <row r="23" spans="1:18" ht="14.25">
      <c r="A23" s="2" t="s">
        <v>5</v>
      </c>
      <c r="B23" s="29">
        <v>3434</v>
      </c>
      <c r="C23" s="32">
        <v>3564</v>
      </c>
      <c r="D23" s="33">
        <v>6998</v>
      </c>
      <c r="E23" s="34">
        <v>1564</v>
      </c>
      <c r="F23" s="32">
        <v>1555</v>
      </c>
      <c r="G23" s="33">
        <v>3119</v>
      </c>
      <c r="H23" s="34">
        <v>2269</v>
      </c>
      <c r="I23" s="33">
        <v>2413</v>
      </c>
      <c r="J23" s="49">
        <v>4682</v>
      </c>
      <c r="K23" s="33"/>
      <c r="L23" s="34">
        <v>4789</v>
      </c>
      <c r="M23" s="32">
        <v>4880</v>
      </c>
      <c r="N23" s="33">
        <v>9669</v>
      </c>
      <c r="O23" s="14"/>
      <c r="P23" s="14"/>
      <c r="Q23" s="14"/>
      <c r="R23" s="14"/>
    </row>
    <row r="24" spans="1:18" ht="14.25">
      <c r="A24" s="2" t="s">
        <v>7</v>
      </c>
      <c r="B24" s="29">
        <v>1938</v>
      </c>
      <c r="C24" s="32">
        <v>1935</v>
      </c>
      <c r="D24" s="33">
        <v>3873</v>
      </c>
      <c r="E24" s="34">
        <v>1112</v>
      </c>
      <c r="F24" s="32">
        <v>1071</v>
      </c>
      <c r="G24" s="33">
        <v>2183</v>
      </c>
      <c r="H24" s="34">
        <v>1546</v>
      </c>
      <c r="I24" s="33">
        <v>1490</v>
      </c>
      <c r="J24" s="49">
        <v>3036</v>
      </c>
      <c r="K24" s="33"/>
      <c r="L24" s="34">
        <v>2398</v>
      </c>
      <c r="M24" s="32">
        <v>2353</v>
      </c>
      <c r="N24" s="33">
        <v>4751</v>
      </c>
      <c r="O24" s="2"/>
      <c r="P24" s="2"/>
      <c r="Q24" s="2"/>
      <c r="R24" s="2"/>
    </row>
    <row r="25" spans="1:18" s="14" customFormat="1" ht="14.25">
      <c r="A25" s="14" t="s">
        <v>0</v>
      </c>
      <c r="B25" s="15">
        <v>7284</v>
      </c>
      <c r="C25" s="16">
        <v>7354</v>
      </c>
      <c r="D25" s="16">
        <v>14638</v>
      </c>
      <c r="E25" s="17">
        <v>3546</v>
      </c>
      <c r="F25" s="16">
        <v>3459</v>
      </c>
      <c r="G25" s="16">
        <v>7005</v>
      </c>
      <c r="H25" s="17">
        <v>5296</v>
      </c>
      <c r="I25" s="16">
        <v>5266</v>
      </c>
      <c r="J25" s="50">
        <v>10562</v>
      </c>
      <c r="K25" s="16"/>
      <c r="L25" s="17">
        <v>9958</v>
      </c>
      <c r="M25" s="16">
        <v>9880</v>
      </c>
      <c r="N25" s="16">
        <v>19838</v>
      </c>
      <c r="O25" s="2"/>
      <c r="P25" s="23"/>
      <c r="Q25" s="23"/>
      <c r="R25" s="2"/>
    </row>
    <row r="26" spans="1:17" s="2" customFormat="1" ht="14.25">
      <c r="A26" s="1" t="s">
        <v>10</v>
      </c>
      <c r="B26" s="29"/>
      <c r="C26" s="33"/>
      <c r="D26" s="33"/>
      <c r="E26" s="34"/>
      <c r="F26" s="33"/>
      <c r="G26" s="33"/>
      <c r="H26" s="34"/>
      <c r="I26" s="33"/>
      <c r="J26" s="49"/>
      <c r="K26" s="33"/>
      <c r="L26" s="34"/>
      <c r="M26" s="33"/>
      <c r="N26" s="33"/>
      <c r="O26"/>
      <c r="P26"/>
      <c r="Q26"/>
    </row>
    <row r="27" spans="1:18" ht="14.25">
      <c r="A27" s="2" t="s">
        <v>4</v>
      </c>
      <c r="B27" s="29">
        <v>1201</v>
      </c>
      <c r="C27" s="33">
        <v>1277</v>
      </c>
      <c r="D27" s="33">
        <v>2478</v>
      </c>
      <c r="E27" s="34">
        <v>1521</v>
      </c>
      <c r="F27" s="33">
        <v>1595</v>
      </c>
      <c r="G27" s="33">
        <v>3116</v>
      </c>
      <c r="H27" s="34">
        <v>2571</v>
      </c>
      <c r="I27" s="33">
        <v>2673</v>
      </c>
      <c r="J27" s="49">
        <v>5244</v>
      </c>
      <c r="K27" s="33"/>
      <c r="L27" s="34">
        <v>5015</v>
      </c>
      <c r="M27" s="33">
        <v>5084</v>
      </c>
      <c r="N27" s="33">
        <v>10099</v>
      </c>
      <c r="R27" s="23"/>
    </row>
    <row r="28" spans="1:14" ht="14.25">
      <c r="A28" s="2" t="s">
        <v>5</v>
      </c>
      <c r="B28" s="29">
        <v>3031</v>
      </c>
      <c r="C28" s="32">
        <v>3139</v>
      </c>
      <c r="D28" s="33">
        <v>6170</v>
      </c>
      <c r="E28" s="34">
        <v>3770</v>
      </c>
      <c r="F28" s="32">
        <v>3785</v>
      </c>
      <c r="G28" s="33">
        <v>7555</v>
      </c>
      <c r="H28" s="34">
        <v>8101</v>
      </c>
      <c r="I28" s="33">
        <v>8297</v>
      </c>
      <c r="J28" s="49">
        <v>16398</v>
      </c>
      <c r="K28" s="33"/>
      <c r="L28" s="34">
        <v>25735</v>
      </c>
      <c r="M28" s="32">
        <v>25565</v>
      </c>
      <c r="N28" s="33">
        <v>51300</v>
      </c>
    </row>
    <row r="29" spans="1:14" ht="14.25">
      <c r="A29" s="2" t="s">
        <v>6</v>
      </c>
      <c r="B29" s="29">
        <v>0</v>
      </c>
      <c r="C29" s="32">
        <v>0</v>
      </c>
      <c r="D29" s="33">
        <v>0</v>
      </c>
      <c r="E29" s="34">
        <v>0</v>
      </c>
      <c r="F29" s="32">
        <v>0</v>
      </c>
      <c r="G29" s="33">
        <v>0</v>
      </c>
      <c r="H29" s="34">
        <v>0</v>
      </c>
      <c r="I29" s="33">
        <v>0</v>
      </c>
      <c r="J29" s="49">
        <v>0</v>
      </c>
      <c r="K29" s="33"/>
      <c r="L29" s="34">
        <v>0</v>
      </c>
      <c r="M29" s="32">
        <v>0</v>
      </c>
      <c r="N29" s="33">
        <v>0</v>
      </c>
    </row>
    <row r="30" spans="1:14" ht="14.25">
      <c r="A30" s="2" t="s">
        <v>7</v>
      </c>
      <c r="B30" s="29">
        <v>518</v>
      </c>
      <c r="C30" s="32">
        <v>533</v>
      </c>
      <c r="D30" s="33">
        <v>1051</v>
      </c>
      <c r="E30" s="34">
        <v>727</v>
      </c>
      <c r="F30" s="32">
        <v>751</v>
      </c>
      <c r="G30" s="33">
        <v>1478</v>
      </c>
      <c r="H30" s="34">
        <v>1592</v>
      </c>
      <c r="I30" s="33">
        <v>1601</v>
      </c>
      <c r="J30" s="49">
        <v>3193</v>
      </c>
      <c r="K30" s="33"/>
      <c r="L30" s="34">
        <v>4825</v>
      </c>
      <c r="M30" s="32">
        <v>4700</v>
      </c>
      <c r="N30" s="33">
        <v>9525</v>
      </c>
    </row>
    <row r="31" spans="1:18" s="14" customFormat="1" ht="14.25">
      <c r="A31" s="14" t="s">
        <v>0</v>
      </c>
      <c r="B31" s="15">
        <v>4750</v>
      </c>
      <c r="C31" s="16">
        <v>4949</v>
      </c>
      <c r="D31" s="16">
        <v>9699</v>
      </c>
      <c r="E31" s="17">
        <v>6018</v>
      </c>
      <c r="F31" s="16">
        <v>6131</v>
      </c>
      <c r="G31" s="16">
        <v>12149</v>
      </c>
      <c r="H31" s="17">
        <v>12264</v>
      </c>
      <c r="I31" s="16">
        <v>12571</v>
      </c>
      <c r="J31" s="50">
        <v>24835</v>
      </c>
      <c r="K31" s="16"/>
      <c r="L31" s="17">
        <v>35575</v>
      </c>
      <c r="M31" s="16">
        <v>35349</v>
      </c>
      <c r="N31" s="16">
        <v>70924</v>
      </c>
      <c r="O31"/>
      <c r="P31"/>
      <c r="Q31"/>
      <c r="R31"/>
    </row>
    <row r="32" spans="1:18" s="2" customFormat="1" ht="14.25">
      <c r="A32" s="1" t="s">
        <v>11</v>
      </c>
      <c r="B32" s="29"/>
      <c r="C32" s="33"/>
      <c r="D32" s="33"/>
      <c r="E32" s="34"/>
      <c r="F32" s="33"/>
      <c r="G32" s="33"/>
      <c r="H32" s="34"/>
      <c r="I32" s="33"/>
      <c r="J32" s="49"/>
      <c r="K32" s="33"/>
      <c r="L32" s="34"/>
      <c r="M32" s="33"/>
      <c r="N32" s="33"/>
      <c r="O32"/>
      <c r="P32"/>
      <c r="Q32"/>
      <c r="R32"/>
    </row>
    <row r="33" spans="1:14" ht="14.25">
      <c r="A33" s="2" t="s">
        <v>4</v>
      </c>
      <c r="B33" s="29">
        <v>1707</v>
      </c>
      <c r="C33" s="33">
        <v>1750</v>
      </c>
      <c r="D33" s="33">
        <v>3457</v>
      </c>
      <c r="E33" s="34">
        <v>2048</v>
      </c>
      <c r="F33" s="33">
        <v>2076</v>
      </c>
      <c r="G33" s="33">
        <v>4124</v>
      </c>
      <c r="H33" s="34">
        <v>3710</v>
      </c>
      <c r="I33" s="33">
        <v>3680</v>
      </c>
      <c r="J33" s="49">
        <v>7390</v>
      </c>
      <c r="K33" s="33"/>
      <c r="L33" s="34">
        <v>7733</v>
      </c>
      <c r="M33" s="33">
        <v>7421</v>
      </c>
      <c r="N33" s="33">
        <v>15154</v>
      </c>
    </row>
    <row r="34" spans="1:14" ht="14.25">
      <c r="A34" s="2" t="s">
        <v>5</v>
      </c>
      <c r="B34" s="29">
        <v>5662</v>
      </c>
      <c r="C34" s="32">
        <v>5414</v>
      </c>
      <c r="D34" s="33">
        <v>11076</v>
      </c>
      <c r="E34" s="34">
        <v>5590</v>
      </c>
      <c r="F34" s="32">
        <v>5561</v>
      </c>
      <c r="G34" s="33">
        <v>11151</v>
      </c>
      <c r="H34" s="34">
        <v>11288</v>
      </c>
      <c r="I34" s="33">
        <v>11233</v>
      </c>
      <c r="J34" s="49">
        <v>22521</v>
      </c>
      <c r="K34" s="33"/>
      <c r="L34" s="34">
        <v>31521</v>
      </c>
      <c r="M34" s="32">
        <v>31306</v>
      </c>
      <c r="N34" s="33">
        <v>62827</v>
      </c>
    </row>
    <row r="35" spans="1:14" ht="14.25">
      <c r="A35" s="2" t="s">
        <v>6</v>
      </c>
      <c r="B35" s="29">
        <v>0</v>
      </c>
      <c r="C35" s="32">
        <v>0</v>
      </c>
      <c r="D35" s="33">
        <v>0</v>
      </c>
      <c r="E35" s="34">
        <v>0</v>
      </c>
      <c r="F35" s="32">
        <v>0</v>
      </c>
      <c r="G35" s="33">
        <v>0</v>
      </c>
      <c r="H35" s="34">
        <v>0</v>
      </c>
      <c r="I35" s="33">
        <v>0</v>
      </c>
      <c r="J35" s="49">
        <v>0</v>
      </c>
      <c r="K35" s="33"/>
      <c r="L35" s="34">
        <v>0</v>
      </c>
      <c r="M35" s="32">
        <v>0</v>
      </c>
      <c r="N35" s="33">
        <v>0</v>
      </c>
    </row>
    <row r="36" spans="1:14" ht="14.25">
      <c r="A36" s="2" t="s">
        <v>7</v>
      </c>
      <c r="B36" s="29">
        <v>1883</v>
      </c>
      <c r="C36" s="32">
        <v>1946</v>
      </c>
      <c r="D36" s="33">
        <v>3829</v>
      </c>
      <c r="E36" s="34">
        <v>2137</v>
      </c>
      <c r="F36" s="32">
        <v>2191</v>
      </c>
      <c r="G36" s="33">
        <v>4328</v>
      </c>
      <c r="H36" s="34">
        <v>3861</v>
      </c>
      <c r="I36" s="33">
        <v>3912</v>
      </c>
      <c r="J36" s="49">
        <v>7773</v>
      </c>
      <c r="K36" s="33"/>
      <c r="L36" s="34">
        <v>10753</v>
      </c>
      <c r="M36" s="32">
        <v>10699</v>
      </c>
      <c r="N36" s="33">
        <v>21452</v>
      </c>
    </row>
    <row r="37" spans="1:18" s="14" customFormat="1" ht="14.25">
      <c r="A37" s="14" t="s">
        <v>0</v>
      </c>
      <c r="B37" s="15">
        <v>9252</v>
      </c>
      <c r="C37" s="16">
        <v>9110</v>
      </c>
      <c r="D37" s="16">
        <v>18362</v>
      </c>
      <c r="E37" s="17">
        <v>9775</v>
      </c>
      <c r="F37" s="16">
        <v>9828</v>
      </c>
      <c r="G37" s="16">
        <v>19603</v>
      </c>
      <c r="H37" s="17">
        <v>18859</v>
      </c>
      <c r="I37" s="16">
        <v>18825</v>
      </c>
      <c r="J37" s="50">
        <v>37684</v>
      </c>
      <c r="K37" s="16"/>
      <c r="L37" s="17">
        <v>50007</v>
      </c>
      <c r="M37" s="16">
        <v>49426</v>
      </c>
      <c r="N37" s="16">
        <v>99433</v>
      </c>
      <c r="R37"/>
    </row>
    <row r="38" spans="1:18" s="2" customFormat="1" ht="14.25">
      <c r="A38" s="1" t="s">
        <v>12</v>
      </c>
      <c r="B38" s="29"/>
      <c r="C38" s="33"/>
      <c r="D38" s="33"/>
      <c r="E38" s="34"/>
      <c r="F38" s="33"/>
      <c r="G38" s="33"/>
      <c r="H38" s="34"/>
      <c r="I38" s="33"/>
      <c r="J38" s="49"/>
      <c r="K38" s="33"/>
      <c r="L38" s="34"/>
      <c r="M38" s="33"/>
      <c r="N38" s="33"/>
      <c r="R38"/>
    </row>
    <row r="39" spans="1:18" ht="14.25">
      <c r="A39" s="2" t="s">
        <v>4</v>
      </c>
      <c r="B39" s="29">
        <v>30</v>
      </c>
      <c r="C39" s="33">
        <v>26</v>
      </c>
      <c r="D39" s="33">
        <v>56</v>
      </c>
      <c r="E39" s="34">
        <v>9</v>
      </c>
      <c r="F39" s="33">
        <v>8</v>
      </c>
      <c r="G39" s="33">
        <v>17</v>
      </c>
      <c r="H39" s="34">
        <v>8</v>
      </c>
      <c r="I39" s="33">
        <v>15</v>
      </c>
      <c r="J39" s="49">
        <v>23</v>
      </c>
      <c r="K39" s="33"/>
      <c r="L39" s="34">
        <v>35</v>
      </c>
      <c r="M39" s="33">
        <v>30</v>
      </c>
      <c r="N39" s="33">
        <v>65</v>
      </c>
      <c r="O39" s="2"/>
      <c r="P39" s="2"/>
      <c r="Q39" s="2"/>
      <c r="R39" s="14"/>
    </row>
    <row r="40" spans="1:18" s="14" customFormat="1" ht="14.25">
      <c r="A40" s="14" t="s">
        <v>0</v>
      </c>
      <c r="B40" s="15">
        <v>30</v>
      </c>
      <c r="C40" s="16">
        <v>26</v>
      </c>
      <c r="D40" s="16">
        <v>56</v>
      </c>
      <c r="E40" s="17">
        <v>9</v>
      </c>
      <c r="F40" s="16">
        <v>8</v>
      </c>
      <c r="G40" s="16">
        <v>17</v>
      </c>
      <c r="H40" s="17">
        <v>8</v>
      </c>
      <c r="I40" s="16">
        <v>15</v>
      </c>
      <c r="J40" s="50">
        <v>23</v>
      </c>
      <c r="K40" s="16"/>
      <c r="L40" s="17">
        <v>35</v>
      </c>
      <c r="M40" s="16">
        <v>30</v>
      </c>
      <c r="N40" s="16">
        <v>65</v>
      </c>
      <c r="O40" s="2"/>
      <c r="P40" s="2"/>
      <c r="Q40" s="2"/>
      <c r="R40" s="2"/>
    </row>
    <row r="41" spans="1:14" s="2" customFormat="1" ht="14.25">
      <c r="A41" s="1" t="s">
        <v>13</v>
      </c>
      <c r="B41" s="29"/>
      <c r="C41" s="33"/>
      <c r="D41" s="33"/>
      <c r="E41" s="34"/>
      <c r="F41" s="33"/>
      <c r="G41" s="33"/>
      <c r="H41" s="34"/>
      <c r="I41" s="33"/>
      <c r="J41" s="49"/>
      <c r="K41" s="33"/>
      <c r="L41" s="34"/>
      <c r="M41" s="33"/>
      <c r="N41" s="33"/>
    </row>
    <row r="42" spans="1:18" ht="14.25">
      <c r="A42" s="2" t="s">
        <v>4</v>
      </c>
      <c r="B42" s="29">
        <v>1324</v>
      </c>
      <c r="C42" s="33">
        <v>1270</v>
      </c>
      <c r="D42" s="33">
        <v>2594</v>
      </c>
      <c r="E42" s="34">
        <v>1432</v>
      </c>
      <c r="F42" s="33">
        <v>1530</v>
      </c>
      <c r="G42" s="33">
        <v>2962</v>
      </c>
      <c r="H42" s="34">
        <v>2502</v>
      </c>
      <c r="I42" s="33">
        <v>2620</v>
      </c>
      <c r="J42" s="49">
        <v>5122</v>
      </c>
      <c r="K42" s="33"/>
      <c r="L42" s="34">
        <v>4839</v>
      </c>
      <c r="M42" s="33">
        <v>4774</v>
      </c>
      <c r="N42" s="33">
        <v>9613</v>
      </c>
      <c r="R42" s="2"/>
    </row>
    <row r="43" spans="1:18" ht="14.25">
      <c r="A43" s="2" t="s">
        <v>5</v>
      </c>
      <c r="B43" s="29">
        <v>2671</v>
      </c>
      <c r="C43" s="32">
        <v>2624</v>
      </c>
      <c r="D43" s="33">
        <v>5295</v>
      </c>
      <c r="E43" s="34">
        <v>3092</v>
      </c>
      <c r="F43" s="32">
        <v>3222</v>
      </c>
      <c r="G43" s="33">
        <v>6314</v>
      </c>
      <c r="H43" s="34">
        <v>7071</v>
      </c>
      <c r="I43" s="33">
        <v>7134</v>
      </c>
      <c r="J43" s="49">
        <v>14205</v>
      </c>
      <c r="K43" s="33"/>
      <c r="L43" s="34">
        <v>18527</v>
      </c>
      <c r="M43" s="32">
        <v>18365</v>
      </c>
      <c r="N43" s="33">
        <v>36892</v>
      </c>
      <c r="R43" s="2"/>
    </row>
    <row r="44" spans="1:14" ht="14.25">
      <c r="A44" s="2" t="s">
        <v>6</v>
      </c>
      <c r="B44" s="29">
        <v>14</v>
      </c>
      <c r="C44" s="32">
        <v>22</v>
      </c>
      <c r="D44" s="33">
        <v>36</v>
      </c>
      <c r="E44" s="34">
        <v>7</v>
      </c>
      <c r="F44" s="32">
        <v>8</v>
      </c>
      <c r="G44" s="33">
        <v>15</v>
      </c>
      <c r="H44" s="34">
        <v>30</v>
      </c>
      <c r="I44" s="33">
        <v>19</v>
      </c>
      <c r="J44" s="49">
        <v>49</v>
      </c>
      <c r="K44" s="33"/>
      <c r="L44" s="34">
        <v>91</v>
      </c>
      <c r="M44" s="32">
        <v>88</v>
      </c>
      <c r="N44" s="33">
        <v>179</v>
      </c>
    </row>
    <row r="45" spans="1:14" ht="14.25">
      <c r="A45" s="2" t="s">
        <v>7</v>
      </c>
      <c r="B45" s="29">
        <v>385</v>
      </c>
      <c r="C45" s="32">
        <v>390</v>
      </c>
      <c r="D45" s="33">
        <v>775</v>
      </c>
      <c r="E45" s="34">
        <v>537</v>
      </c>
      <c r="F45" s="32">
        <v>539</v>
      </c>
      <c r="G45" s="33">
        <v>1076</v>
      </c>
      <c r="H45" s="34">
        <v>1266</v>
      </c>
      <c r="I45" s="33">
        <v>1358</v>
      </c>
      <c r="J45" s="49">
        <v>2624</v>
      </c>
      <c r="K45" s="33"/>
      <c r="L45" s="34">
        <v>3745</v>
      </c>
      <c r="M45" s="32">
        <v>3726</v>
      </c>
      <c r="N45" s="33">
        <v>7471</v>
      </c>
    </row>
    <row r="46" spans="1:18" s="14" customFormat="1" ht="14.25">
      <c r="A46" s="14" t="s">
        <v>0</v>
      </c>
      <c r="B46" s="15">
        <v>4394</v>
      </c>
      <c r="C46" s="16">
        <v>4306</v>
      </c>
      <c r="D46" s="16">
        <v>8700</v>
      </c>
      <c r="E46" s="17">
        <v>5068</v>
      </c>
      <c r="F46" s="16">
        <v>5299</v>
      </c>
      <c r="G46" s="16">
        <v>10367</v>
      </c>
      <c r="H46" s="17">
        <v>10869</v>
      </c>
      <c r="I46" s="16">
        <v>11131</v>
      </c>
      <c r="J46" s="50">
        <v>22000</v>
      </c>
      <c r="K46" s="16"/>
      <c r="L46" s="17">
        <v>27202</v>
      </c>
      <c r="M46" s="16">
        <v>26953</v>
      </c>
      <c r="N46" s="16">
        <v>54155</v>
      </c>
      <c r="O46"/>
      <c r="P46"/>
      <c r="Q46"/>
      <c r="R46"/>
    </row>
    <row r="47" spans="1:18" s="2" customFormat="1" ht="14.25">
      <c r="A47" s="18" t="s">
        <v>14</v>
      </c>
      <c r="B47" s="35"/>
      <c r="C47" s="36"/>
      <c r="D47" s="36"/>
      <c r="E47" s="37"/>
      <c r="F47" s="36"/>
      <c r="G47" s="36"/>
      <c r="H47" s="37"/>
      <c r="I47" s="36"/>
      <c r="J47" s="51"/>
      <c r="K47" s="36"/>
      <c r="L47" s="37"/>
      <c r="M47" s="36"/>
      <c r="N47" s="36"/>
      <c r="O47"/>
      <c r="P47"/>
      <c r="Q47"/>
      <c r="R47"/>
    </row>
    <row r="48" spans="1:17" ht="14.25">
      <c r="A48" s="2" t="s">
        <v>4</v>
      </c>
      <c r="B48" s="29">
        <f aca="true" t="shared" si="0" ref="B48:J48">SUM(B42,B39,B33,B27,B22,B16,B10)</f>
        <v>10586</v>
      </c>
      <c r="C48" s="33">
        <f t="shared" si="0"/>
        <v>10497</v>
      </c>
      <c r="D48" s="33">
        <f t="shared" si="0"/>
        <v>21083</v>
      </c>
      <c r="E48" s="34">
        <f t="shared" si="0"/>
        <v>10050</v>
      </c>
      <c r="F48" s="33">
        <f t="shared" si="0"/>
        <v>10183</v>
      </c>
      <c r="G48" s="33">
        <f t="shared" si="0"/>
        <v>20233</v>
      </c>
      <c r="H48" s="34">
        <f t="shared" si="0"/>
        <v>17648</v>
      </c>
      <c r="I48" s="33">
        <f t="shared" si="0"/>
        <v>17603</v>
      </c>
      <c r="J48" s="49">
        <f t="shared" si="0"/>
        <v>35251</v>
      </c>
      <c r="K48" s="33"/>
      <c r="L48" s="34">
        <f>SUM(L42,L39,L33,L27,L22,L16,L10)</f>
        <v>35748</v>
      </c>
      <c r="M48" s="33">
        <f>SUM(M42,M39,M33,M27,M22,M16,M10)</f>
        <v>34755</v>
      </c>
      <c r="N48" s="33">
        <f>SUM(N42,N39,N33,N27,N22,N16,N10)</f>
        <v>70503</v>
      </c>
      <c r="O48" s="14"/>
      <c r="P48" s="14"/>
      <c r="Q48" s="14"/>
    </row>
    <row r="49" spans="1:17" ht="14.25">
      <c r="A49" s="2" t="s">
        <v>5</v>
      </c>
      <c r="B49" s="29">
        <f aca="true" t="shared" si="1" ref="B49:J49">SUM(B11,B17,B23,B28,B34,B43)</f>
        <v>27478</v>
      </c>
      <c r="C49" s="32">
        <f t="shared" si="1"/>
        <v>27641</v>
      </c>
      <c r="D49" s="33">
        <f t="shared" si="1"/>
        <v>55119</v>
      </c>
      <c r="E49" s="34">
        <f t="shared" si="1"/>
        <v>23814</v>
      </c>
      <c r="F49" s="32">
        <f t="shared" si="1"/>
        <v>24173</v>
      </c>
      <c r="G49" s="33">
        <f t="shared" si="1"/>
        <v>47987</v>
      </c>
      <c r="H49" s="34">
        <f t="shared" si="1"/>
        <v>48783</v>
      </c>
      <c r="I49" s="33">
        <f t="shared" si="1"/>
        <v>49782</v>
      </c>
      <c r="J49" s="49">
        <f t="shared" si="1"/>
        <v>98565</v>
      </c>
      <c r="K49" s="33"/>
      <c r="L49" s="34">
        <f>SUM(L11,L17,L23,L28,L34,L43)</f>
        <v>135517</v>
      </c>
      <c r="M49" s="32">
        <f>SUM(M11,M17,M23,M28,M34,M43)</f>
        <v>134959</v>
      </c>
      <c r="N49" s="33">
        <f>SUM(N11,N17,N23,N28,N34,N43)</f>
        <v>270476</v>
      </c>
      <c r="O49" s="14"/>
      <c r="P49" s="14"/>
      <c r="Q49" s="14"/>
    </row>
    <row r="50" spans="1:18" ht="14.25">
      <c r="A50" s="2" t="s">
        <v>6</v>
      </c>
      <c r="B50" s="29">
        <f aca="true" t="shared" si="2" ref="B50:J50">SUM(B12,B18,B29,B35,B44)</f>
        <v>14</v>
      </c>
      <c r="C50" s="32">
        <f t="shared" si="2"/>
        <v>22</v>
      </c>
      <c r="D50" s="33">
        <f t="shared" si="2"/>
        <v>36</v>
      </c>
      <c r="E50" s="34">
        <f t="shared" si="2"/>
        <v>7</v>
      </c>
      <c r="F50" s="32">
        <f t="shared" si="2"/>
        <v>8</v>
      </c>
      <c r="G50" s="33">
        <f t="shared" si="2"/>
        <v>15</v>
      </c>
      <c r="H50" s="34">
        <f t="shared" si="2"/>
        <v>30</v>
      </c>
      <c r="I50" s="33">
        <f t="shared" si="2"/>
        <v>19</v>
      </c>
      <c r="J50" s="49">
        <f t="shared" si="2"/>
        <v>49</v>
      </c>
      <c r="K50" s="33"/>
      <c r="L50" s="34">
        <f>SUM(L12,L18,L29,L35,L44)</f>
        <v>91</v>
      </c>
      <c r="M50" s="32">
        <f>SUM(M12,M18,M29,M35,M44)</f>
        <v>88</v>
      </c>
      <c r="N50" s="33">
        <f>SUM(N12,N18,N29,N35,N44)</f>
        <v>179</v>
      </c>
      <c r="O50" s="173"/>
      <c r="P50" s="172"/>
      <c r="Q50" s="172"/>
      <c r="R50" s="14"/>
    </row>
    <row r="51" spans="1:18" ht="14.25">
      <c r="A51" s="2" t="s">
        <v>7</v>
      </c>
      <c r="B51" s="29">
        <f aca="true" t="shared" si="3" ref="B51:J51">SUM(B13,B19,B24,B30,B36,B45)</f>
        <v>12484</v>
      </c>
      <c r="C51" s="32">
        <f t="shared" si="3"/>
        <v>12348</v>
      </c>
      <c r="D51" s="33">
        <f t="shared" si="3"/>
        <v>24832</v>
      </c>
      <c r="E51" s="34">
        <f t="shared" si="3"/>
        <v>11202</v>
      </c>
      <c r="F51" s="32">
        <f t="shared" si="3"/>
        <v>11132</v>
      </c>
      <c r="G51" s="33">
        <f t="shared" si="3"/>
        <v>22334</v>
      </c>
      <c r="H51" s="34">
        <f t="shared" si="3"/>
        <v>19741</v>
      </c>
      <c r="I51" s="33">
        <f t="shared" si="3"/>
        <v>19576</v>
      </c>
      <c r="J51" s="49">
        <f t="shared" si="3"/>
        <v>39317</v>
      </c>
      <c r="K51" s="33"/>
      <c r="L51" s="34">
        <f>SUM(L13,L19,L24,L30,L36,L45)</f>
        <v>50548</v>
      </c>
      <c r="M51" s="32">
        <f>SUM(M13,M19,M24,M30,M36,M45)</f>
        <v>49320</v>
      </c>
      <c r="N51" s="33">
        <f>SUM(N13,N19,N24,N30,N36,N45)</f>
        <v>99868</v>
      </c>
      <c r="O51" s="2"/>
      <c r="P51" s="2"/>
      <c r="Q51" s="2"/>
      <c r="R51" s="14"/>
    </row>
    <row r="52" spans="1:18" s="14" customFormat="1" ht="14.25">
      <c r="A52" s="14" t="s">
        <v>15</v>
      </c>
      <c r="B52" s="15">
        <f aca="true" t="shared" si="4" ref="B52:J52">SUM(B48:B51)</f>
        <v>50562</v>
      </c>
      <c r="C52" s="16">
        <f t="shared" si="4"/>
        <v>50508</v>
      </c>
      <c r="D52" s="16">
        <f t="shared" si="4"/>
        <v>101070</v>
      </c>
      <c r="E52" s="17">
        <f t="shared" si="4"/>
        <v>45073</v>
      </c>
      <c r="F52" s="16">
        <f t="shared" si="4"/>
        <v>45496</v>
      </c>
      <c r="G52" s="16">
        <f t="shared" si="4"/>
        <v>90569</v>
      </c>
      <c r="H52" s="17">
        <f t="shared" si="4"/>
        <v>86202</v>
      </c>
      <c r="I52" s="16">
        <f t="shared" si="4"/>
        <v>86980</v>
      </c>
      <c r="J52" s="50">
        <f t="shared" si="4"/>
        <v>173182</v>
      </c>
      <c r="K52" s="16"/>
      <c r="L52" s="17">
        <f>SUM(L48:L51)</f>
        <v>221904</v>
      </c>
      <c r="M52" s="16">
        <f>SUM(M48:M51)</f>
        <v>219122</v>
      </c>
      <c r="N52" s="16">
        <f>SUM(N48:N51)</f>
        <v>441026</v>
      </c>
      <c r="O52"/>
      <c r="P52"/>
      <c r="Q52"/>
      <c r="R52" s="172"/>
    </row>
    <row r="53" spans="1:18" ht="14.25">
      <c r="A53" s="2"/>
      <c r="R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spans="1:17" ht="14.25">
      <c r="A58" s="21"/>
      <c r="O58" s="14"/>
      <c r="P58" s="14"/>
      <c r="Q58" s="14"/>
    </row>
    <row r="59" spans="15:17" ht="14.25">
      <c r="O59" s="14"/>
      <c r="P59" s="14"/>
      <c r="Q59" s="14"/>
    </row>
    <row r="60" spans="15:18" ht="14.25">
      <c r="O60" s="2"/>
      <c r="P60" s="2"/>
      <c r="Q60" s="2"/>
      <c r="R60" s="14"/>
    </row>
    <row r="61" ht="14.25">
      <c r="R61" s="14"/>
    </row>
    <row r="62" ht="14.25">
      <c r="R62" s="2"/>
    </row>
    <row r="65" spans="15:17" ht="14.25">
      <c r="O65" s="14"/>
      <c r="P65" s="14"/>
      <c r="Q65" s="14"/>
    </row>
    <row r="66" spans="15:17" ht="14.25">
      <c r="O66" s="2"/>
      <c r="P66" s="2"/>
      <c r="Q66" s="2"/>
    </row>
    <row r="67" ht="14.25">
      <c r="R67" s="14"/>
    </row>
    <row r="68" spans="15:18" ht="14.25">
      <c r="O68" s="14"/>
      <c r="P68" s="14"/>
      <c r="Q68" s="14"/>
      <c r="R68" s="2"/>
    </row>
    <row r="69" spans="15:17" ht="14.25">
      <c r="O69" s="2"/>
      <c r="P69" s="2"/>
      <c r="Q69" s="2"/>
    </row>
    <row r="70" ht="14.25">
      <c r="R70" s="14"/>
    </row>
    <row r="71" ht="14.25">
      <c r="R71" s="2"/>
    </row>
    <row r="74" spans="15:17" ht="14.25">
      <c r="O74" s="14"/>
      <c r="P74" s="14"/>
      <c r="Q74" s="14"/>
    </row>
    <row r="75" spans="15:17" ht="14.25">
      <c r="O75" s="2"/>
      <c r="P75" s="2"/>
      <c r="Q75" s="2"/>
    </row>
    <row r="76" ht="14.25">
      <c r="R76" s="14"/>
    </row>
    <row r="77" ht="14.25">
      <c r="R77" s="2"/>
    </row>
    <row r="80" spans="15:17" ht="14.25">
      <c r="O80" s="14"/>
      <c r="P80" s="14"/>
      <c r="Q80" s="14"/>
    </row>
    <row r="82" ht="14.25">
      <c r="R82" s="14"/>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40" sqref="A40"/>
    </sheetView>
  </sheetViews>
  <sheetFormatPr defaultColWidth="9.140625" defaultRowHeight="15"/>
  <cols>
    <col min="1" max="1" width="23.421875" style="0" customWidth="1"/>
    <col min="2" max="10" width="8.8515625" style="0" customWidth="1"/>
    <col min="11" max="11" width="1.8515625" style="0" customWidth="1"/>
  </cols>
  <sheetData>
    <row r="1" spans="1:11" ht="14.25">
      <c r="A1" s="1"/>
      <c r="D1" s="2"/>
      <c r="G1" s="2"/>
      <c r="J1" s="2"/>
      <c r="K1" s="2"/>
    </row>
    <row r="2" spans="1:14" s="3" customFormat="1" ht="12.75">
      <c r="A2" s="176" t="s">
        <v>56</v>
      </c>
      <c r="B2" s="176"/>
      <c r="C2" s="176"/>
      <c r="D2" s="176"/>
      <c r="E2" s="176"/>
      <c r="F2" s="176"/>
      <c r="G2" s="176"/>
      <c r="H2" s="176"/>
      <c r="I2" s="176"/>
      <c r="J2" s="176"/>
      <c r="K2" s="176"/>
      <c r="L2" s="176"/>
      <c r="M2" s="176"/>
      <c r="N2" s="176"/>
    </row>
    <row r="3" spans="1:11" ht="15" thickBot="1">
      <c r="A3" s="1"/>
      <c r="D3" s="2"/>
      <c r="G3" s="2"/>
      <c r="J3" s="2"/>
      <c r="K3" s="2"/>
    </row>
    <row r="4" spans="1:14" ht="30" customHeight="1">
      <c r="A4" s="4"/>
      <c r="B4" s="177" t="s">
        <v>27</v>
      </c>
      <c r="C4" s="178"/>
      <c r="D4" s="178"/>
      <c r="E4" s="177" t="s">
        <v>16</v>
      </c>
      <c r="F4" s="178"/>
      <c r="G4" s="179"/>
      <c r="H4" s="174" t="s">
        <v>99</v>
      </c>
      <c r="I4" s="175"/>
      <c r="J4" s="181"/>
      <c r="K4" s="44"/>
      <c r="L4" s="174" t="s">
        <v>73</v>
      </c>
      <c r="M4" s="175"/>
      <c r="N4" s="175"/>
    </row>
    <row r="5" spans="1:14" ht="14.25">
      <c r="A5" s="5"/>
      <c r="B5" s="6" t="s">
        <v>1</v>
      </c>
      <c r="C5" s="7" t="s">
        <v>2</v>
      </c>
      <c r="D5" s="7" t="s">
        <v>0</v>
      </c>
      <c r="E5" s="6" t="s">
        <v>1</v>
      </c>
      <c r="F5" s="7" t="s">
        <v>2</v>
      </c>
      <c r="G5" s="7" t="s">
        <v>0</v>
      </c>
      <c r="H5" s="6" t="s">
        <v>1</v>
      </c>
      <c r="I5" s="7" t="s">
        <v>2</v>
      </c>
      <c r="J5" s="42" t="s">
        <v>0</v>
      </c>
      <c r="K5" s="7"/>
      <c r="L5" s="52" t="s">
        <v>1</v>
      </c>
      <c r="M5" s="7" t="s">
        <v>2</v>
      </c>
      <c r="N5" s="7" t="s">
        <v>0</v>
      </c>
    </row>
    <row r="6" spans="1:13" s="2" customFormat="1" ht="14.25">
      <c r="A6" s="8" t="s">
        <v>22</v>
      </c>
      <c r="B6" s="9"/>
      <c r="C6" s="10"/>
      <c r="E6" s="9"/>
      <c r="F6" s="10"/>
      <c r="H6" s="11"/>
      <c r="I6" s="12"/>
      <c r="J6" s="25"/>
      <c r="L6" s="53"/>
      <c r="M6" s="12"/>
    </row>
    <row r="7" spans="1:14" ht="14.25">
      <c r="A7" s="2" t="s">
        <v>23</v>
      </c>
      <c r="B7" s="116">
        <v>20003</v>
      </c>
      <c r="C7" s="39">
        <v>19551</v>
      </c>
      <c r="D7" s="40">
        <v>39554</v>
      </c>
      <c r="E7" s="116">
        <v>25410</v>
      </c>
      <c r="F7" s="39">
        <v>24808</v>
      </c>
      <c r="G7" s="40">
        <v>50218</v>
      </c>
      <c r="H7" s="116">
        <v>25777</v>
      </c>
      <c r="I7" s="40">
        <v>24801</v>
      </c>
      <c r="J7" s="43">
        <v>50578</v>
      </c>
      <c r="K7" s="38"/>
      <c r="L7" s="41">
        <v>124528</v>
      </c>
      <c r="M7" s="38">
        <v>118954</v>
      </c>
      <c r="N7" s="38">
        <v>243482</v>
      </c>
    </row>
    <row r="8" spans="1:14" ht="14.25">
      <c r="A8" s="2" t="s">
        <v>24</v>
      </c>
      <c r="B8" s="116">
        <v>21814</v>
      </c>
      <c r="C8" s="39">
        <v>21214</v>
      </c>
      <c r="D8" s="40">
        <v>43028</v>
      </c>
      <c r="E8" s="116">
        <v>25943</v>
      </c>
      <c r="F8" s="39">
        <v>25417</v>
      </c>
      <c r="G8" s="40">
        <v>51360</v>
      </c>
      <c r="H8" s="116">
        <v>26000</v>
      </c>
      <c r="I8" s="40">
        <v>25339</v>
      </c>
      <c r="J8" s="43">
        <v>51339</v>
      </c>
      <c r="K8" s="40"/>
      <c r="L8" s="54">
        <v>128110</v>
      </c>
      <c r="M8" s="40">
        <v>122281</v>
      </c>
      <c r="N8" s="40">
        <v>250391</v>
      </c>
    </row>
    <row r="9" spans="1:14" ht="14.25">
      <c r="A9" s="2" t="s">
        <v>25</v>
      </c>
      <c r="B9" s="116">
        <v>22965</v>
      </c>
      <c r="C9" s="39">
        <v>22557</v>
      </c>
      <c r="D9" s="40">
        <v>45522</v>
      </c>
      <c r="E9" s="116">
        <v>26211</v>
      </c>
      <c r="F9" s="39">
        <v>25944</v>
      </c>
      <c r="G9" s="40">
        <v>52155</v>
      </c>
      <c r="H9" s="116">
        <v>25263</v>
      </c>
      <c r="I9" s="40">
        <v>24730</v>
      </c>
      <c r="J9" s="43">
        <v>49993</v>
      </c>
      <c r="K9" s="40"/>
      <c r="L9" s="54">
        <v>131375</v>
      </c>
      <c r="M9" s="40">
        <v>126049</v>
      </c>
      <c r="N9" s="40">
        <v>257424</v>
      </c>
    </row>
    <row r="10" spans="1:14" ht="14.25">
      <c r="A10" s="25" t="s">
        <v>75</v>
      </c>
      <c r="B10" s="40">
        <v>24344</v>
      </c>
      <c r="C10" s="39">
        <v>23608</v>
      </c>
      <c r="D10" s="40">
        <v>47952</v>
      </c>
      <c r="E10" s="54">
        <v>26738</v>
      </c>
      <c r="F10" s="40">
        <v>25916</v>
      </c>
      <c r="G10" s="43">
        <v>52654</v>
      </c>
      <c r="H10" s="40">
        <v>24705</v>
      </c>
      <c r="I10" s="40">
        <v>24138</v>
      </c>
      <c r="J10" s="43">
        <v>48843</v>
      </c>
      <c r="K10" s="40"/>
      <c r="L10" s="54">
        <v>134027</v>
      </c>
      <c r="M10" s="40">
        <v>128576</v>
      </c>
      <c r="N10" s="40">
        <v>262603</v>
      </c>
    </row>
    <row r="11" spans="1:14" ht="14.25">
      <c r="A11" s="25" t="s">
        <v>76</v>
      </c>
      <c r="B11" s="40">
        <v>25754</v>
      </c>
      <c r="C11" s="39">
        <v>24908</v>
      </c>
      <c r="D11" s="40">
        <v>50662</v>
      </c>
      <c r="E11" s="54">
        <v>27338</v>
      </c>
      <c r="F11" s="40">
        <v>26300</v>
      </c>
      <c r="G11" s="43">
        <v>53638</v>
      </c>
      <c r="H11" s="40">
        <v>25397</v>
      </c>
      <c r="I11" s="40">
        <v>24500</v>
      </c>
      <c r="J11" s="43">
        <v>49897</v>
      </c>
      <c r="K11" s="40"/>
      <c r="L11" s="54">
        <v>135944</v>
      </c>
      <c r="M11" s="40">
        <v>130009</v>
      </c>
      <c r="N11" s="40">
        <v>265953</v>
      </c>
    </row>
    <row r="12" spans="1:14" ht="14.25">
      <c r="A12" s="25" t="s">
        <v>77</v>
      </c>
      <c r="B12" s="40">
        <v>27185</v>
      </c>
      <c r="C12" s="39">
        <v>26196</v>
      </c>
      <c r="D12" s="40">
        <v>53381</v>
      </c>
      <c r="E12" s="54">
        <v>28148</v>
      </c>
      <c r="F12" s="40">
        <v>26881</v>
      </c>
      <c r="G12" s="43">
        <v>55029</v>
      </c>
      <c r="H12" s="40">
        <v>25548</v>
      </c>
      <c r="I12" s="40">
        <v>24652</v>
      </c>
      <c r="J12" s="43">
        <v>50200</v>
      </c>
      <c r="K12" s="40"/>
      <c r="L12" s="54">
        <v>137630</v>
      </c>
      <c r="M12" s="40">
        <v>131567</v>
      </c>
      <c r="N12" s="40">
        <v>269197</v>
      </c>
    </row>
    <row r="13" spans="1:14" ht="14.25">
      <c r="A13" s="25" t="s">
        <v>78</v>
      </c>
      <c r="B13" s="40">
        <v>28202</v>
      </c>
      <c r="C13" s="39">
        <v>27125</v>
      </c>
      <c r="D13" s="40">
        <v>55327</v>
      </c>
      <c r="E13" s="54">
        <v>28249</v>
      </c>
      <c r="F13" s="40">
        <v>27135</v>
      </c>
      <c r="G13" s="43">
        <v>55384</v>
      </c>
      <c r="H13" s="40">
        <v>26179</v>
      </c>
      <c r="I13" s="40">
        <v>25114</v>
      </c>
      <c r="J13" s="43">
        <v>51293</v>
      </c>
      <c r="K13" s="40"/>
      <c r="L13" s="54">
        <v>137301</v>
      </c>
      <c r="M13" s="40">
        <v>131152</v>
      </c>
      <c r="N13" s="40">
        <v>268453</v>
      </c>
    </row>
    <row r="14" spans="1:14" ht="14.25">
      <c r="A14" s="25" t="s">
        <v>79</v>
      </c>
      <c r="B14" s="40">
        <v>29271</v>
      </c>
      <c r="C14" s="39">
        <v>28252</v>
      </c>
      <c r="D14" s="40">
        <v>57523</v>
      </c>
      <c r="E14" s="54">
        <v>28460</v>
      </c>
      <c r="F14" s="40">
        <v>27331</v>
      </c>
      <c r="G14" s="43">
        <v>55791</v>
      </c>
      <c r="H14" s="40">
        <v>27456</v>
      </c>
      <c r="I14" s="40">
        <v>26560</v>
      </c>
      <c r="J14" s="43">
        <v>54016</v>
      </c>
      <c r="K14" s="40"/>
      <c r="L14" s="54">
        <v>136756</v>
      </c>
      <c r="M14" s="40">
        <v>131000</v>
      </c>
      <c r="N14" s="40">
        <v>267756</v>
      </c>
    </row>
    <row r="15" spans="1:14" ht="14.25">
      <c r="A15" s="25" t="s">
        <v>92</v>
      </c>
      <c r="B15" s="40">
        <v>30555</v>
      </c>
      <c r="C15" s="39">
        <v>29313</v>
      </c>
      <c r="D15" s="40">
        <v>59868</v>
      </c>
      <c r="E15" s="54">
        <v>28465</v>
      </c>
      <c r="F15" s="40">
        <v>27221</v>
      </c>
      <c r="G15" s="43">
        <v>55686</v>
      </c>
      <c r="H15" s="40">
        <v>26638</v>
      </c>
      <c r="I15" s="40">
        <v>25610</v>
      </c>
      <c r="J15" s="43">
        <v>52248</v>
      </c>
      <c r="K15" s="40"/>
      <c r="L15" s="54">
        <v>136315</v>
      </c>
      <c r="M15" s="40">
        <v>130064</v>
      </c>
      <c r="N15" s="40">
        <v>266379</v>
      </c>
    </row>
    <row r="16" spans="1:14" ht="14.25">
      <c r="A16" s="25" t="s">
        <v>93</v>
      </c>
      <c r="B16" s="40">
        <v>31504</v>
      </c>
      <c r="C16" s="39">
        <v>30448</v>
      </c>
      <c r="D16" s="40">
        <v>61952</v>
      </c>
      <c r="E16" s="54">
        <v>27970</v>
      </c>
      <c r="F16" s="40">
        <v>26923</v>
      </c>
      <c r="G16" s="43">
        <v>54893</v>
      </c>
      <c r="H16" s="40">
        <v>28514</v>
      </c>
      <c r="I16" s="40">
        <v>27442</v>
      </c>
      <c r="J16" s="43">
        <v>55956</v>
      </c>
      <c r="K16" s="40"/>
      <c r="L16" s="54">
        <v>134926</v>
      </c>
      <c r="M16" s="40">
        <v>128863</v>
      </c>
      <c r="N16" s="40">
        <v>263789</v>
      </c>
    </row>
    <row r="17" spans="1:14" ht="14.25">
      <c r="A17" s="25" t="s">
        <v>94</v>
      </c>
      <c r="B17" s="40">
        <v>32596</v>
      </c>
      <c r="C17" s="39">
        <v>31369</v>
      </c>
      <c r="D17" s="40">
        <v>63965</v>
      </c>
      <c r="E17" s="54">
        <v>27494</v>
      </c>
      <c r="F17" s="40">
        <v>26553</v>
      </c>
      <c r="G17" s="43">
        <v>54047</v>
      </c>
      <c r="H17" s="40">
        <v>29617</v>
      </c>
      <c r="I17" s="40">
        <v>28637</v>
      </c>
      <c r="J17" s="43">
        <v>58254</v>
      </c>
      <c r="K17" s="40"/>
      <c r="L17" s="54">
        <v>134332</v>
      </c>
      <c r="M17" s="40">
        <v>128103</v>
      </c>
      <c r="N17" s="40">
        <v>262435</v>
      </c>
    </row>
    <row r="18" spans="1:14" ht="14.25">
      <c r="A18" s="25" t="s">
        <v>95</v>
      </c>
      <c r="B18" s="40">
        <v>33733</v>
      </c>
      <c r="C18" s="39">
        <v>32584</v>
      </c>
      <c r="D18" s="40">
        <v>66317</v>
      </c>
      <c r="E18" s="54">
        <v>27386</v>
      </c>
      <c r="F18" s="40">
        <v>26347</v>
      </c>
      <c r="G18" s="43">
        <v>53733</v>
      </c>
      <c r="H18" s="40">
        <v>50986</v>
      </c>
      <c r="I18" s="40">
        <v>48886</v>
      </c>
      <c r="J18" s="43">
        <v>99872</v>
      </c>
      <c r="K18" s="40"/>
      <c r="L18" s="54">
        <v>133566</v>
      </c>
      <c r="M18" s="40">
        <v>127626</v>
      </c>
      <c r="N18" s="40">
        <v>261192</v>
      </c>
    </row>
    <row r="19" spans="1:14" ht="14.25">
      <c r="A19" s="25" t="s">
        <v>104</v>
      </c>
      <c r="B19" s="40">
        <v>34091</v>
      </c>
      <c r="C19" s="39">
        <v>32899</v>
      </c>
      <c r="D19" s="40">
        <v>66990</v>
      </c>
      <c r="E19" s="54">
        <v>26500</v>
      </c>
      <c r="F19" s="40">
        <v>25621</v>
      </c>
      <c r="G19" s="43">
        <v>52121</v>
      </c>
      <c r="H19" s="40">
        <v>49774</v>
      </c>
      <c r="I19" s="40">
        <v>47757</v>
      </c>
      <c r="J19" s="43">
        <v>97531</v>
      </c>
      <c r="K19" s="40"/>
      <c r="L19" s="54">
        <v>131466</v>
      </c>
      <c r="M19" s="40">
        <v>126159</v>
      </c>
      <c r="N19" s="40">
        <v>257625</v>
      </c>
    </row>
    <row r="20" spans="2:14" ht="14.25">
      <c r="B20" s="54"/>
      <c r="C20" s="40"/>
      <c r="D20" s="43"/>
      <c r="E20" s="54"/>
      <c r="F20" s="40"/>
      <c r="G20" s="43"/>
      <c r="H20" s="40"/>
      <c r="I20" s="40"/>
      <c r="J20" s="43"/>
      <c r="K20" s="38"/>
      <c r="L20" s="41"/>
      <c r="M20" s="38"/>
      <c r="N20" s="38"/>
    </row>
    <row r="21" spans="1:14" s="2" customFormat="1" ht="14.25">
      <c r="A21" s="1" t="s">
        <v>26</v>
      </c>
      <c r="B21" s="117"/>
      <c r="C21" s="118"/>
      <c r="D21" s="40"/>
      <c r="E21" s="117"/>
      <c r="F21" s="118"/>
      <c r="G21" s="40"/>
      <c r="H21" s="116"/>
      <c r="I21" s="40"/>
      <c r="J21" s="43"/>
      <c r="K21" s="38"/>
      <c r="L21" s="41"/>
      <c r="M21" s="38"/>
      <c r="N21" s="38"/>
    </row>
    <row r="22" spans="1:14" ht="14.25">
      <c r="A22" s="2" t="s">
        <v>23</v>
      </c>
      <c r="B22" s="116">
        <v>23827</v>
      </c>
      <c r="C22" s="39">
        <v>24161</v>
      </c>
      <c r="D22" s="40">
        <v>47988</v>
      </c>
      <c r="E22" s="116">
        <v>41146</v>
      </c>
      <c r="F22" s="39">
        <v>42656</v>
      </c>
      <c r="G22" s="40">
        <v>83802</v>
      </c>
      <c r="H22" s="116">
        <v>45648</v>
      </c>
      <c r="I22" s="40">
        <v>46860</v>
      </c>
      <c r="J22" s="43">
        <v>92508</v>
      </c>
      <c r="K22" s="38"/>
      <c r="L22" s="41">
        <v>191372</v>
      </c>
      <c r="M22" s="38">
        <v>190510</v>
      </c>
      <c r="N22" s="38">
        <v>381882</v>
      </c>
    </row>
    <row r="23" spans="1:14" ht="14.25">
      <c r="A23" s="2" t="s">
        <v>24</v>
      </c>
      <c r="B23" s="116">
        <v>25590</v>
      </c>
      <c r="C23" s="39">
        <v>26023</v>
      </c>
      <c r="D23" s="40">
        <v>51613</v>
      </c>
      <c r="E23" s="116">
        <v>40489</v>
      </c>
      <c r="F23" s="39">
        <v>41903</v>
      </c>
      <c r="G23" s="40">
        <v>82392</v>
      </c>
      <c r="H23" s="116">
        <v>45167</v>
      </c>
      <c r="I23" s="40">
        <v>45943</v>
      </c>
      <c r="J23" s="43">
        <v>91110</v>
      </c>
      <c r="K23" s="40"/>
      <c r="L23" s="54">
        <v>190705</v>
      </c>
      <c r="M23" s="40">
        <v>189492</v>
      </c>
      <c r="N23" s="40">
        <v>380197</v>
      </c>
    </row>
    <row r="24" spans="1:14" ht="14.25">
      <c r="A24" s="2" t="s">
        <v>25</v>
      </c>
      <c r="B24" s="116">
        <v>27618</v>
      </c>
      <c r="C24" s="39">
        <v>28030</v>
      </c>
      <c r="D24" s="40">
        <v>55648</v>
      </c>
      <c r="E24" s="116">
        <v>40287</v>
      </c>
      <c r="F24" s="39">
        <v>41633</v>
      </c>
      <c r="G24" s="40">
        <v>81920</v>
      </c>
      <c r="H24" s="116">
        <v>44069</v>
      </c>
      <c r="I24" s="40">
        <v>45111</v>
      </c>
      <c r="J24" s="43">
        <v>89180</v>
      </c>
      <c r="K24" s="40"/>
      <c r="L24" s="54">
        <v>191468</v>
      </c>
      <c r="M24" s="40">
        <v>190515</v>
      </c>
      <c r="N24" s="40">
        <v>381983</v>
      </c>
    </row>
    <row r="25" spans="1:14" ht="14.25">
      <c r="A25" s="25" t="s">
        <v>75</v>
      </c>
      <c r="B25" s="38">
        <v>29878</v>
      </c>
      <c r="C25" s="39">
        <v>30343</v>
      </c>
      <c r="D25" s="40">
        <v>60221</v>
      </c>
      <c r="E25" s="54">
        <v>40261</v>
      </c>
      <c r="F25" s="40">
        <v>41775</v>
      </c>
      <c r="G25" s="43">
        <v>82036</v>
      </c>
      <c r="H25" s="40">
        <v>43057</v>
      </c>
      <c r="I25" s="40">
        <v>44039</v>
      </c>
      <c r="J25" s="43">
        <v>87096</v>
      </c>
      <c r="K25" s="40"/>
      <c r="L25" s="54">
        <v>194195</v>
      </c>
      <c r="M25" s="40">
        <v>192501</v>
      </c>
      <c r="N25" s="40">
        <v>386696</v>
      </c>
    </row>
    <row r="26" spans="1:14" ht="14.25">
      <c r="A26" s="25" t="s">
        <v>76</v>
      </c>
      <c r="B26" s="38">
        <v>32301</v>
      </c>
      <c r="C26" s="39">
        <v>32690</v>
      </c>
      <c r="D26" s="40">
        <v>64991</v>
      </c>
      <c r="E26" s="54">
        <v>40395</v>
      </c>
      <c r="F26" s="40">
        <v>41907</v>
      </c>
      <c r="G26" s="43">
        <v>82302</v>
      </c>
      <c r="H26" s="40">
        <v>44245</v>
      </c>
      <c r="I26" s="40">
        <v>45207</v>
      </c>
      <c r="J26" s="43">
        <v>89452</v>
      </c>
      <c r="K26" s="40"/>
      <c r="L26" s="54">
        <v>197142</v>
      </c>
      <c r="M26" s="40">
        <v>195209</v>
      </c>
      <c r="N26" s="40">
        <v>392351</v>
      </c>
    </row>
    <row r="27" spans="1:14" ht="14.25">
      <c r="A27" s="25" t="s">
        <v>77</v>
      </c>
      <c r="B27" s="38">
        <v>34248</v>
      </c>
      <c r="C27" s="39">
        <v>34748</v>
      </c>
      <c r="D27" s="40">
        <v>68996</v>
      </c>
      <c r="E27" s="54">
        <v>40609</v>
      </c>
      <c r="F27" s="40">
        <v>42446</v>
      </c>
      <c r="G27" s="43">
        <v>83055</v>
      </c>
      <c r="H27" s="40">
        <v>44348</v>
      </c>
      <c r="I27" s="40">
        <v>45256</v>
      </c>
      <c r="J27" s="43">
        <v>89604</v>
      </c>
      <c r="K27" s="40"/>
      <c r="L27" s="54">
        <v>200879</v>
      </c>
      <c r="M27" s="40">
        <v>198850</v>
      </c>
      <c r="N27" s="40">
        <v>399729</v>
      </c>
    </row>
    <row r="28" spans="1:14" ht="14.25">
      <c r="A28" s="25" t="s">
        <v>78</v>
      </c>
      <c r="B28" s="38">
        <v>36516</v>
      </c>
      <c r="C28" s="39">
        <v>36947</v>
      </c>
      <c r="D28" s="40">
        <v>73463</v>
      </c>
      <c r="E28" s="54">
        <v>41605</v>
      </c>
      <c r="F28" s="40">
        <v>42988</v>
      </c>
      <c r="G28" s="43">
        <v>84593</v>
      </c>
      <c r="H28" s="40">
        <v>47040</v>
      </c>
      <c r="I28" s="40">
        <v>48176</v>
      </c>
      <c r="J28" s="43">
        <v>95216</v>
      </c>
      <c r="K28" s="40"/>
      <c r="L28" s="54">
        <v>206819</v>
      </c>
      <c r="M28" s="40">
        <v>204278</v>
      </c>
      <c r="N28" s="40">
        <v>411097</v>
      </c>
    </row>
    <row r="29" spans="1:14" ht="14.25">
      <c r="A29" s="25" t="s">
        <v>79</v>
      </c>
      <c r="B29" s="38">
        <v>39429</v>
      </c>
      <c r="C29" s="39">
        <v>39609</v>
      </c>
      <c r="D29" s="40">
        <v>79038</v>
      </c>
      <c r="E29" s="54">
        <v>43205</v>
      </c>
      <c r="F29" s="40">
        <v>44214</v>
      </c>
      <c r="G29" s="43">
        <v>87419</v>
      </c>
      <c r="H29" s="40">
        <v>51263</v>
      </c>
      <c r="I29" s="40">
        <v>52377</v>
      </c>
      <c r="J29" s="43">
        <v>103640</v>
      </c>
      <c r="K29" s="40"/>
      <c r="L29" s="54">
        <v>213107</v>
      </c>
      <c r="M29" s="40">
        <v>209804</v>
      </c>
      <c r="N29" s="40">
        <v>422911</v>
      </c>
    </row>
    <row r="30" spans="1:14" ht="14.25">
      <c r="A30" s="25" t="s">
        <v>92</v>
      </c>
      <c r="B30" s="38">
        <v>41982</v>
      </c>
      <c r="C30" s="39">
        <v>42054</v>
      </c>
      <c r="D30" s="40">
        <v>84036</v>
      </c>
      <c r="E30" s="54">
        <v>44069</v>
      </c>
      <c r="F30" s="40">
        <v>45003</v>
      </c>
      <c r="G30" s="43">
        <v>89072</v>
      </c>
      <c r="H30" s="40">
        <v>51392</v>
      </c>
      <c r="I30" s="40">
        <v>52772</v>
      </c>
      <c r="J30" s="43">
        <v>104164</v>
      </c>
      <c r="K30" s="40"/>
      <c r="L30" s="54">
        <v>217832</v>
      </c>
      <c r="M30" s="40">
        <v>214459</v>
      </c>
      <c r="N30" s="40">
        <v>432291</v>
      </c>
    </row>
    <row r="31" spans="1:14" ht="14.25">
      <c r="A31" s="25" t="s">
        <v>93</v>
      </c>
      <c r="B31" s="38">
        <v>44499</v>
      </c>
      <c r="C31" s="39">
        <v>44430</v>
      </c>
      <c r="D31" s="40">
        <v>88929</v>
      </c>
      <c r="E31" s="54">
        <v>44849</v>
      </c>
      <c r="F31" s="40">
        <v>45859</v>
      </c>
      <c r="G31" s="43">
        <v>90708</v>
      </c>
      <c r="H31" s="40">
        <v>55156</v>
      </c>
      <c r="I31" s="40">
        <v>56842</v>
      </c>
      <c r="J31" s="43">
        <v>111998</v>
      </c>
      <c r="K31" s="40"/>
      <c r="L31" s="54">
        <v>220849</v>
      </c>
      <c r="M31" s="40">
        <v>217930</v>
      </c>
      <c r="N31" s="40">
        <v>438779</v>
      </c>
    </row>
    <row r="32" spans="1:14" ht="14.25">
      <c r="A32" s="25" t="s">
        <v>94</v>
      </c>
      <c r="B32" s="38">
        <v>46747</v>
      </c>
      <c r="C32" s="39">
        <v>46917</v>
      </c>
      <c r="D32" s="40">
        <v>93664</v>
      </c>
      <c r="E32" s="54">
        <v>45177</v>
      </c>
      <c r="F32" s="40">
        <v>46122</v>
      </c>
      <c r="G32" s="43">
        <v>91299</v>
      </c>
      <c r="H32" s="40">
        <v>58942</v>
      </c>
      <c r="I32" s="40">
        <v>60035</v>
      </c>
      <c r="J32" s="43">
        <v>118977</v>
      </c>
      <c r="K32" s="40"/>
      <c r="L32" s="54">
        <v>222451</v>
      </c>
      <c r="M32" s="40">
        <v>219824</v>
      </c>
      <c r="N32" s="40">
        <v>442275</v>
      </c>
    </row>
    <row r="33" spans="1:14" ht="14.25">
      <c r="A33" s="25" t="s">
        <v>95</v>
      </c>
      <c r="B33" s="38">
        <v>48943</v>
      </c>
      <c r="C33" s="39">
        <v>48940</v>
      </c>
      <c r="D33" s="40">
        <v>97883</v>
      </c>
      <c r="E33" s="54">
        <v>45410</v>
      </c>
      <c r="F33" s="40">
        <v>46012</v>
      </c>
      <c r="G33" s="43">
        <v>91422</v>
      </c>
      <c r="H33" s="40">
        <v>85417</v>
      </c>
      <c r="I33" s="40">
        <v>86685</v>
      </c>
      <c r="J33" s="43">
        <v>172102</v>
      </c>
      <c r="K33" s="40"/>
      <c r="L33" s="54">
        <v>222702</v>
      </c>
      <c r="M33" s="40">
        <v>220259</v>
      </c>
      <c r="N33" s="40">
        <v>442961</v>
      </c>
    </row>
    <row r="34" spans="1:14" ht="14.25">
      <c r="A34" s="25" t="s">
        <v>104</v>
      </c>
      <c r="B34" s="40">
        <v>50562</v>
      </c>
      <c r="C34" s="39">
        <v>50508</v>
      </c>
      <c r="D34" s="40">
        <v>101070</v>
      </c>
      <c r="E34" s="54">
        <v>45073</v>
      </c>
      <c r="F34" s="40">
        <v>45496</v>
      </c>
      <c r="G34" s="43">
        <v>90569</v>
      </c>
      <c r="H34" s="40">
        <v>86202</v>
      </c>
      <c r="I34" s="40">
        <v>86980</v>
      </c>
      <c r="J34" s="43">
        <v>173182</v>
      </c>
      <c r="K34" s="40"/>
      <c r="L34" s="54">
        <v>221904</v>
      </c>
      <c r="M34" s="40">
        <v>219122</v>
      </c>
      <c r="N34" s="40">
        <v>441026</v>
      </c>
    </row>
    <row r="36" spans="1:14" ht="48" customHeight="1">
      <c r="A36" s="182" t="s">
        <v>98</v>
      </c>
      <c r="B36" s="182"/>
      <c r="C36" s="182"/>
      <c r="D36" s="182"/>
      <c r="E36" s="182"/>
      <c r="F36" s="182"/>
      <c r="G36" s="182"/>
      <c r="H36" s="182"/>
      <c r="I36" s="182"/>
      <c r="J36" s="182"/>
      <c r="K36" s="182"/>
      <c r="L36" s="182"/>
      <c r="M36" s="182"/>
      <c r="N36" s="182"/>
    </row>
  </sheetData>
  <sheetProtection/>
  <mergeCells count="6">
    <mergeCell ref="B4:D4"/>
    <mergeCell ref="E4:G4"/>
    <mergeCell ref="H4:J4"/>
    <mergeCell ref="L4:N4"/>
    <mergeCell ref="A2:N2"/>
    <mergeCell ref="A36:N36"/>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N62"/>
  <sheetViews>
    <sheetView zoomScalePageLayoutView="0" workbookViewId="0" topLeftCell="A1">
      <selection activeCell="A60" sqref="A60"/>
    </sheetView>
  </sheetViews>
  <sheetFormatPr defaultColWidth="9.140625" defaultRowHeight="15"/>
  <cols>
    <col min="1" max="1" width="24.8515625" style="27" customWidth="1"/>
    <col min="2" max="2" width="11.421875" style="22" customWidth="1"/>
    <col min="3" max="3" width="11.140625" style="22" customWidth="1"/>
    <col min="4" max="4" width="8.7109375" style="47" customWidth="1"/>
    <col min="5" max="5" width="11.421875" style="22" customWidth="1"/>
    <col min="6" max="7" width="11.57421875" style="22" customWidth="1"/>
    <col min="8" max="8" width="10.57421875" style="22" customWidth="1"/>
    <col min="9" max="10" width="10.28125" style="47" customWidth="1"/>
    <col min="11" max="11" width="26.421875" style="22" customWidth="1"/>
    <col min="12" max="14" width="9.7109375" style="22" customWidth="1"/>
    <col min="15" max="15" width="9.7109375" style="47" customWidth="1"/>
    <col min="16" max="17" width="9.7109375" style="22" customWidth="1"/>
    <col min="18" max="18" width="10.28125" style="22" customWidth="1"/>
    <col min="19" max="19" width="10.7109375" style="22" customWidth="1"/>
    <col min="20" max="20" width="10.28125" style="47" customWidth="1"/>
    <col min="21" max="16384" width="8.8515625" style="22" customWidth="1"/>
  </cols>
  <sheetData>
    <row r="1" spans="1:20" ht="14.25">
      <c r="A1" s="1"/>
      <c r="K1" s="27"/>
      <c r="L1" s="187"/>
      <c r="M1" s="187"/>
      <c r="N1" s="187"/>
      <c r="O1" s="187"/>
      <c r="P1" s="187"/>
      <c r="Q1" s="187"/>
      <c r="R1" s="187"/>
      <c r="S1" s="187"/>
      <c r="T1" s="187"/>
    </row>
    <row r="2" spans="1:20" ht="14.25">
      <c r="A2" s="187" t="s">
        <v>20</v>
      </c>
      <c r="B2" s="187"/>
      <c r="C2" s="187"/>
      <c r="D2" s="187"/>
      <c r="E2" s="187"/>
      <c r="F2" s="187"/>
      <c r="G2" s="187"/>
      <c r="H2" s="187"/>
      <c r="I2" s="187"/>
      <c r="J2" s="96"/>
      <c r="K2" s="187" t="s">
        <v>20</v>
      </c>
      <c r="L2" s="187"/>
      <c r="M2" s="187"/>
      <c r="N2" s="187"/>
      <c r="O2" s="187"/>
      <c r="P2" s="187"/>
      <c r="Q2" s="187"/>
      <c r="R2" s="187"/>
      <c r="S2" s="187"/>
      <c r="T2" s="187"/>
    </row>
    <row r="3" spans="1:20" s="121" customFormat="1" ht="14.25">
      <c r="A3" s="186" t="s">
        <v>101</v>
      </c>
      <c r="B3" s="186"/>
      <c r="C3" s="186"/>
      <c r="D3" s="186"/>
      <c r="E3" s="186"/>
      <c r="F3" s="186"/>
      <c r="G3" s="186"/>
      <c r="H3" s="186"/>
      <c r="I3" s="186"/>
      <c r="J3" s="125"/>
      <c r="K3" s="186" t="s">
        <v>101</v>
      </c>
      <c r="L3" s="186"/>
      <c r="M3" s="186"/>
      <c r="N3" s="186"/>
      <c r="O3" s="186"/>
      <c r="P3" s="186"/>
      <c r="Q3" s="186"/>
      <c r="R3" s="186"/>
      <c r="S3" s="186"/>
      <c r="T3" s="186"/>
    </row>
    <row r="4" spans="1:20" ht="6.75" customHeight="1">
      <c r="A4" s="96"/>
      <c r="B4" s="96"/>
      <c r="C4" s="96"/>
      <c r="D4" s="96"/>
      <c r="E4" s="96"/>
      <c r="F4" s="96"/>
      <c r="G4" s="96"/>
      <c r="H4" s="96"/>
      <c r="I4" s="96"/>
      <c r="J4" s="96"/>
      <c r="K4" s="92"/>
      <c r="L4" s="92"/>
      <c r="M4" s="92"/>
      <c r="N4" s="92"/>
      <c r="O4" s="92"/>
      <c r="P4" s="92"/>
      <c r="Q4" s="92"/>
      <c r="R4" s="92"/>
      <c r="S4" s="92"/>
      <c r="T4" s="92"/>
    </row>
    <row r="5" spans="1:20" ht="14.25">
      <c r="A5" s="187" t="s">
        <v>27</v>
      </c>
      <c r="B5" s="187"/>
      <c r="C5" s="187"/>
      <c r="D5" s="187"/>
      <c r="E5" s="187"/>
      <c r="F5" s="187"/>
      <c r="G5" s="187"/>
      <c r="H5" s="187"/>
      <c r="I5" s="187"/>
      <c r="J5" s="96"/>
      <c r="K5" s="187" t="s">
        <v>16</v>
      </c>
      <c r="L5" s="187"/>
      <c r="M5" s="187"/>
      <c r="N5" s="187"/>
      <c r="O5" s="187"/>
      <c r="P5" s="187"/>
      <c r="Q5" s="187"/>
      <c r="R5" s="187"/>
      <c r="S5" s="187"/>
      <c r="T5" s="187"/>
    </row>
    <row r="6" spans="1:20" ht="7.5" customHeight="1" thickBot="1">
      <c r="A6" s="96"/>
      <c r="B6" s="96"/>
      <c r="C6" s="96"/>
      <c r="D6" s="96"/>
      <c r="E6" s="96"/>
      <c r="F6" s="96"/>
      <c r="G6" s="96"/>
      <c r="H6" s="96"/>
      <c r="I6" s="96"/>
      <c r="J6" s="96"/>
      <c r="K6" s="96"/>
      <c r="L6" s="96"/>
      <c r="M6" s="96"/>
      <c r="N6" s="96"/>
      <c r="O6" s="96"/>
      <c r="P6" s="96"/>
      <c r="Q6" s="96"/>
      <c r="R6" s="96"/>
      <c r="S6" s="96"/>
      <c r="T6" s="96"/>
    </row>
    <row r="7" spans="1:20" ht="14.25">
      <c r="A7" s="95"/>
      <c r="B7" s="188" t="s">
        <v>33</v>
      </c>
      <c r="C7" s="188"/>
      <c r="D7" s="188"/>
      <c r="E7" s="183" t="s">
        <v>34</v>
      </c>
      <c r="F7" s="184"/>
      <c r="G7" s="185"/>
      <c r="H7" s="97"/>
      <c r="I7" s="95"/>
      <c r="J7" s="92"/>
      <c r="K7" s="98"/>
      <c r="L7" s="188" t="s">
        <v>33</v>
      </c>
      <c r="M7" s="188"/>
      <c r="N7" s="188"/>
      <c r="O7" s="188"/>
      <c r="P7" s="183" t="s">
        <v>34</v>
      </c>
      <c r="Q7" s="184"/>
      <c r="R7" s="185"/>
      <c r="S7" s="97"/>
      <c r="T7" s="95"/>
    </row>
    <row r="8" spans="2:20" ht="69" customHeight="1">
      <c r="B8" s="59" t="s">
        <v>47</v>
      </c>
      <c r="C8" s="59" t="s">
        <v>57</v>
      </c>
      <c r="D8" s="60" t="s">
        <v>36</v>
      </c>
      <c r="E8" s="59" t="s">
        <v>48</v>
      </c>
      <c r="F8" s="59" t="s">
        <v>58</v>
      </c>
      <c r="G8" s="60" t="s">
        <v>37</v>
      </c>
      <c r="H8" s="59" t="s">
        <v>32</v>
      </c>
      <c r="I8" s="61" t="s">
        <v>15</v>
      </c>
      <c r="J8" s="57"/>
      <c r="K8" s="62"/>
      <c r="L8" s="58" t="s">
        <v>28</v>
      </c>
      <c r="M8" s="59" t="s">
        <v>29</v>
      </c>
      <c r="N8" s="59" t="s">
        <v>30</v>
      </c>
      <c r="O8" s="60" t="s">
        <v>36</v>
      </c>
      <c r="P8" s="59" t="s">
        <v>35</v>
      </c>
      <c r="Q8" s="59" t="s">
        <v>31</v>
      </c>
      <c r="R8" s="60" t="s">
        <v>37</v>
      </c>
      <c r="S8" s="59" t="s">
        <v>32</v>
      </c>
      <c r="T8" s="61" t="s">
        <v>15</v>
      </c>
    </row>
    <row r="9" spans="1:31" ht="14.25">
      <c r="A9" s="99" t="s">
        <v>3</v>
      </c>
      <c r="B9" s="100"/>
      <c r="C9" s="100"/>
      <c r="D9" s="101"/>
      <c r="E9" s="102"/>
      <c r="F9" s="102"/>
      <c r="G9" s="101"/>
      <c r="H9" s="102"/>
      <c r="I9" s="103"/>
      <c r="J9" s="28"/>
      <c r="K9" s="104" t="s">
        <v>3</v>
      </c>
      <c r="L9" s="105"/>
      <c r="M9" s="100"/>
      <c r="N9" s="102"/>
      <c r="O9" s="106"/>
      <c r="P9" s="102"/>
      <c r="Q9" s="102"/>
      <c r="R9" s="101"/>
      <c r="S9" s="102"/>
      <c r="T9" s="103"/>
      <c r="AE9" s="127"/>
    </row>
    <row r="10" spans="1:40" ht="14.25">
      <c r="A10" s="23" t="s">
        <v>4</v>
      </c>
      <c r="B10" s="13">
        <v>2168</v>
      </c>
      <c r="C10" s="13">
        <v>734</v>
      </c>
      <c r="D10" s="45">
        <f>SUM(B10:C10)</f>
        <v>2902</v>
      </c>
      <c r="E10" s="13">
        <v>6940</v>
      </c>
      <c r="F10" s="13">
        <v>1211</v>
      </c>
      <c r="G10" s="45">
        <f>SUM(E10:F10)</f>
        <v>8151</v>
      </c>
      <c r="H10" s="13">
        <v>31</v>
      </c>
      <c r="I10" s="45">
        <f>SUM(H10,G10,D10)</f>
        <v>11084</v>
      </c>
      <c r="J10" s="55"/>
      <c r="K10" s="107" t="s">
        <v>4</v>
      </c>
      <c r="L10" s="108">
        <v>670</v>
      </c>
      <c r="M10" s="13">
        <v>783</v>
      </c>
      <c r="N10" s="13">
        <v>1734</v>
      </c>
      <c r="O10" s="45">
        <f>SUM(L10:N10)</f>
        <v>3187</v>
      </c>
      <c r="P10" s="13">
        <v>3336</v>
      </c>
      <c r="Q10" s="13">
        <v>4506</v>
      </c>
      <c r="R10" s="45">
        <f>SUM(P10:Q10)</f>
        <v>7842</v>
      </c>
      <c r="S10" s="13">
        <v>55</v>
      </c>
      <c r="T10" s="45">
        <f>SUM(R10,O10,S10)</f>
        <v>11084</v>
      </c>
      <c r="AE10" s="127"/>
      <c r="AF10" s="127"/>
      <c r="AG10" s="127"/>
      <c r="AH10" s="127"/>
      <c r="AI10" s="127"/>
      <c r="AJ10" s="127"/>
      <c r="AK10" s="127"/>
      <c r="AL10" s="127"/>
      <c r="AM10" s="127"/>
      <c r="AN10" s="127"/>
    </row>
    <row r="11" spans="1:40" ht="14.25">
      <c r="A11" s="23" t="s">
        <v>5</v>
      </c>
      <c r="B11" s="13">
        <v>7297</v>
      </c>
      <c r="C11" s="13">
        <v>2281</v>
      </c>
      <c r="D11" s="45">
        <f>SUM(B11:C11)</f>
        <v>9578</v>
      </c>
      <c r="E11" s="13">
        <v>28434</v>
      </c>
      <c r="F11" s="13">
        <v>3872</v>
      </c>
      <c r="G11" s="45">
        <f>SUM(E11:F11)</f>
        <v>32306</v>
      </c>
      <c r="H11" s="13">
        <v>152</v>
      </c>
      <c r="I11" s="45">
        <f>SUM(H11,G11,D11)</f>
        <v>42036</v>
      </c>
      <c r="J11" s="55"/>
      <c r="K11" s="107" t="s">
        <v>5</v>
      </c>
      <c r="L11" s="108">
        <v>1439</v>
      </c>
      <c r="M11" s="13">
        <v>2289</v>
      </c>
      <c r="N11" s="13">
        <v>4628</v>
      </c>
      <c r="O11" s="45">
        <f>SUM(L11:N11)</f>
        <v>8356</v>
      </c>
      <c r="P11" s="13">
        <v>13224</v>
      </c>
      <c r="Q11" s="13">
        <v>20191</v>
      </c>
      <c r="R11" s="45">
        <f>SUM(P11:Q11)</f>
        <v>33415</v>
      </c>
      <c r="S11" s="13">
        <v>265</v>
      </c>
      <c r="T11" s="45">
        <f>SUM(R11,O11,S11)</f>
        <v>42036</v>
      </c>
      <c r="W11" s="23"/>
      <c r="Y11" s="23"/>
      <c r="Z11" s="23"/>
      <c r="AA11" s="23"/>
      <c r="AB11" s="23"/>
      <c r="AD11" s="23"/>
      <c r="AE11" s="127"/>
      <c r="AF11" s="127"/>
      <c r="AG11" s="127"/>
      <c r="AH11" s="127"/>
      <c r="AI11" s="127"/>
      <c r="AJ11" s="127"/>
      <c r="AK11" s="127"/>
      <c r="AL11" s="127"/>
      <c r="AM11" s="127"/>
      <c r="AN11" s="127"/>
    </row>
    <row r="12" spans="1:40" ht="14.25">
      <c r="A12" s="23" t="s">
        <v>6</v>
      </c>
      <c r="B12" s="13">
        <v>0</v>
      </c>
      <c r="C12" s="13">
        <v>0</v>
      </c>
      <c r="D12" s="45">
        <f>SUM(B12:C12)</f>
        <v>0</v>
      </c>
      <c r="E12" s="13">
        <v>0</v>
      </c>
      <c r="F12" s="13">
        <v>0</v>
      </c>
      <c r="G12" s="45">
        <f>SUM(E12:F12)</f>
        <v>0</v>
      </c>
      <c r="H12" s="13">
        <v>0</v>
      </c>
      <c r="I12" s="45">
        <f>SUM(H12,G12,D12)</f>
        <v>0</v>
      </c>
      <c r="J12" s="55"/>
      <c r="K12" s="107" t="s">
        <v>6</v>
      </c>
      <c r="L12" s="108">
        <v>0</v>
      </c>
      <c r="M12" s="13">
        <v>0</v>
      </c>
      <c r="N12" s="13">
        <v>0</v>
      </c>
      <c r="O12" s="45">
        <v>0</v>
      </c>
      <c r="P12" s="13">
        <v>0</v>
      </c>
      <c r="Q12" s="13">
        <v>0</v>
      </c>
      <c r="R12" s="45">
        <v>0</v>
      </c>
      <c r="S12" s="13">
        <v>0</v>
      </c>
      <c r="T12" s="45">
        <v>0</v>
      </c>
      <c r="W12" s="23"/>
      <c r="Y12" s="23"/>
      <c r="Z12" s="23"/>
      <c r="AA12" s="23"/>
      <c r="AB12" s="23"/>
      <c r="AD12" s="23"/>
      <c r="AE12" s="127"/>
      <c r="AF12" s="127"/>
      <c r="AG12" s="127"/>
      <c r="AH12" s="127"/>
      <c r="AI12" s="127"/>
      <c r="AJ12" s="127"/>
      <c r="AK12" s="127"/>
      <c r="AL12" s="127"/>
      <c r="AM12" s="127"/>
      <c r="AN12" s="127"/>
    </row>
    <row r="13" spans="1:40" ht="14.25">
      <c r="A13" s="23" t="s">
        <v>7</v>
      </c>
      <c r="B13" s="13">
        <v>4569</v>
      </c>
      <c r="C13" s="13">
        <v>1226</v>
      </c>
      <c r="D13" s="45">
        <f>SUM(B13:C13)</f>
        <v>5795</v>
      </c>
      <c r="E13" s="13">
        <v>12190</v>
      </c>
      <c r="F13" s="13">
        <v>1853</v>
      </c>
      <c r="G13" s="45">
        <f>SUM(E13:F13)</f>
        <v>14043</v>
      </c>
      <c r="H13" s="13">
        <v>67</v>
      </c>
      <c r="I13" s="45">
        <f>SUM(H13,G13,D13)</f>
        <v>19905</v>
      </c>
      <c r="J13" s="55"/>
      <c r="K13" s="107" t="s">
        <v>7</v>
      </c>
      <c r="L13" s="108">
        <v>1755</v>
      </c>
      <c r="M13" s="13">
        <v>1598</v>
      </c>
      <c r="N13" s="13">
        <v>2661</v>
      </c>
      <c r="O13" s="45">
        <f>SUM(L13:N13)</f>
        <v>6014</v>
      </c>
      <c r="P13" s="13">
        <v>5887</v>
      </c>
      <c r="Q13" s="13">
        <v>7922</v>
      </c>
      <c r="R13" s="45">
        <f>SUM(P13:Q13)</f>
        <v>13809</v>
      </c>
      <c r="S13" s="13">
        <v>82</v>
      </c>
      <c r="T13" s="45">
        <f>SUM(R13,O13,S13)</f>
        <v>19905</v>
      </c>
      <c r="AE13" s="127"/>
      <c r="AF13" s="127"/>
      <c r="AG13" s="127"/>
      <c r="AH13" s="127"/>
      <c r="AI13" s="127"/>
      <c r="AJ13" s="127"/>
      <c r="AK13" s="127"/>
      <c r="AL13" s="127"/>
      <c r="AM13" s="127"/>
      <c r="AN13" s="127"/>
    </row>
    <row r="14" spans="1:40" ht="14.25">
      <c r="A14" s="109" t="s">
        <v>0</v>
      </c>
      <c r="B14" s="17">
        <v>14034</v>
      </c>
      <c r="C14" s="17">
        <v>4241</v>
      </c>
      <c r="D14" s="17">
        <f>SUM(B14:C14)</f>
        <v>18275</v>
      </c>
      <c r="E14" s="17">
        <v>47564</v>
      </c>
      <c r="F14" s="17">
        <v>6936</v>
      </c>
      <c r="G14" s="17">
        <f>SUM(E14:F14)</f>
        <v>54500</v>
      </c>
      <c r="H14" s="17">
        <v>250</v>
      </c>
      <c r="I14" s="17">
        <f>SUM(H14,G14,D14)</f>
        <v>73025</v>
      </c>
      <c r="J14" s="56"/>
      <c r="K14" s="110" t="s">
        <v>0</v>
      </c>
      <c r="L14" s="16">
        <v>3864</v>
      </c>
      <c r="M14" s="17">
        <v>4670</v>
      </c>
      <c r="N14" s="17">
        <v>9023</v>
      </c>
      <c r="O14" s="17">
        <f>SUM(L14:N14)</f>
        <v>17557</v>
      </c>
      <c r="P14" s="17">
        <v>22447</v>
      </c>
      <c r="Q14" s="17">
        <v>32619</v>
      </c>
      <c r="R14" s="17">
        <f>SUM(P14:Q14)</f>
        <v>55066</v>
      </c>
      <c r="S14" s="17">
        <v>402</v>
      </c>
      <c r="T14" s="17">
        <f>SUM(R14,O14,S14)</f>
        <v>73025</v>
      </c>
      <c r="AE14" s="127"/>
      <c r="AF14" s="127"/>
      <c r="AG14" s="127"/>
      <c r="AH14" s="127"/>
      <c r="AI14" s="127"/>
      <c r="AJ14" s="127"/>
      <c r="AK14" s="127"/>
      <c r="AL14" s="127"/>
      <c r="AM14" s="127"/>
      <c r="AN14" s="127"/>
    </row>
    <row r="15" spans="1:40" ht="14.25">
      <c r="A15" s="27" t="s">
        <v>8</v>
      </c>
      <c r="B15" s="13"/>
      <c r="C15" s="13"/>
      <c r="D15" s="45"/>
      <c r="E15" s="13"/>
      <c r="F15" s="13"/>
      <c r="G15" s="45"/>
      <c r="H15" s="13"/>
      <c r="I15" s="45"/>
      <c r="J15" s="55"/>
      <c r="K15" s="111" t="s">
        <v>8</v>
      </c>
      <c r="L15" s="108"/>
      <c r="M15" s="13"/>
      <c r="N15" s="13"/>
      <c r="O15" s="45"/>
      <c r="P15" s="13"/>
      <c r="Q15" s="13"/>
      <c r="R15" s="45"/>
      <c r="S15" s="13"/>
      <c r="T15" s="45"/>
      <c r="AE15" s="127"/>
      <c r="AF15" s="127"/>
      <c r="AG15" s="127"/>
      <c r="AH15" s="127"/>
      <c r="AI15" s="127"/>
      <c r="AJ15" s="127"/>
      <c r="AK15" s="127"/>
      <c r="AL15" s="127"/>
      <c r="AM15" s="127"/>
      <c r="AN15" s="127"/>
    </row>
    <row r="16" spans="1:40" ht="14.25">
      <c r="A16" s="23" t="s">
        <v>4</v>
      </c>
      <c r="B16" s="13">
        <v>1908</v>
      </c>
      <c r="C16" s="13">
        <v>646</v>
      </c>
      <c r="D16" s="45">
        <f>SUM(B16:C16)</f>
        <v>2554</v>
      </c>
      <c r="E16" s="13">
        <v>3132</v>
      </c>
      <c r="F16" s="13">
        <v>1001</v>
      </c>
      <c r="G16" s="45">
        <f>SUM(E16:F16)</f>
        <v>4133</v>
      </c>
      <c r="H16" s="13">
        <v>25</v>
      </c>
      <c r="I16" s="45">
        <f>SUM(H16,G16,D16)</f>
        <v>6712</v>
      </c>
      <c r="J16" s="55"/>
      <c r="K16" s="107" t="s">
        <v>4</v>
      </c>
      <c r="L16" s="108">
        <v>172</v>
      </c>
      <c r="M16" s="13">
        <v>319</v>
      </c>
      <c r="N16" s="13">
        <v>838</v>
      </c>
      <c r="O16" s="45">
        <f>SUM(L16:N16)</f>
        <v>1329</v>
      </c>
      <c r="P16" s="13">
        <v>1926</v>
      </c>
      <c r="Q16" s="13">
        <v>3413</v>
      </c>
      <c r="R16" s="45">
        <f>SUM(P16:Q16)</f>
        <v>5339</v>
      </c>
      <c r="S16" s="13">
        <v>44</v>
      </c>
      <c r="T16" s="45">
        <f>SUM(R16,O16,S16)</f>
        <v>6712</v>
      </c>
      <c r="AE16" s="127"/>
      <c r="AF16" s="127"/>
      <c r="AG16" s="127"/>
      <c r="AH16" s="127"/>
      <c r="AI16" s="127"/>
      <c r="AJ16" s="127"/>
      <c r="AK16" s="127"/>
      <c r="AL16" s="127"/>
      <c r="AM16" s="127"/>
      <c r="AN16" s="127"/>
    </row>
    <row r="17" spans="1:40" ht="14.25">
      <c r="A17" s="23" t="s">
        <v>5</v>
      </c>
      <c r="B17" s="13">
        <v>5591</v>
      </c>
      <c r="C17" s="13">
        <v>1550</v>
      </c>
      <c r="D17" s="45">
        <f>SUM(B17:C17)</f>
        <v>7141</v>
      </c>
      <c r="E17" s="13">
        <v>12442</v>
      </c>
      <c r="F17" s="13">
        <v>2695</v>
      </c>
      <c r="G17" s="45">
        <f>SUM(E17:F17)</f>
        <v>15137</v>
      </c>
      <c r="H17" s="13">
        <v>60</v>
      </c>
      <c r="I17" s="45">
        <f>SUM(H17,G17,D17)</f>
        <v>22338</v>
      </c>
      <c r="J17" s="55"/>
      <c r="K17" s="107" t="s">
        <v>5</v>
      </c>
      <c r="L17" s="108">
        <v>362</v>
      </c>
      <c r="M17" s="13">
        <v>756</v>
      </c>
      <c r="N17" s="13">
        <v>2051</v>
      </c>
      <c r="O17" s="45">
        <f>SUM(L17:N17)</f>
        <v>3169</v>
      </c>
      <c r="P17" s="13">
        <v>5705</v>
      </c>
      <c r="Q17" s="13">
        <v>13328</v>
      </c>
      <c r="R17" s="45">
        <f>SUM(P17:Q17)</f>
        <v>19033</v>
      </c>
      <c r="S17" s="13">
        <v>136</v>
      </c>
      <c r="T17" s="45">
        <f>SUM(R17,O17,S17)</f>
        <v>22338</v>
      </c>
      <c r="AE17" s="127"/>
      <c r="AF17" s="127"/>
      <c r="AG17" s="127"/>
      <c r="AH17" s="127"/>
      <c r="AI17" s="127"/>
      <c r="AJ17" s="127"/>
      <c r="AK17" s="127"/>
      <c r="AL17" s="127"/>
      <c r="AM17" s="127"/>
      <c r="AN17" s="127"/>
    </row>
    <row r="18" spans="1:40" ht="14.25">
      <c r="A18" s="23" t="s">
        <v>6</v>
      </c>
      <c r="B18" s="13">
        <v>0</v>
      </c>
      <c r="C18" s="13">
        <v>0</v>
      </c>
      <c r="D18" s="45">
        <f>SUM(B18:C18)</f>
        <v>0</v>
      </c>
      <c r="E18" s="13">
        <v>0</v>
      </c>
      <c r="F18" s="13">
        <v>0</v>
      </c>
      <c r="G18" s="45">
        <f>SUM(E18:F18)</f>
        <v>0</v>
      </c>
      <c r="H18" s="13">
        <v>0</v>
      </c>
      <c r="I18" s="45">
        <f>SUM(H18,G18,D18)</f>
        <v>0</v>
      </c>
      <c r="J18" s="55"/>
      <c r="K18" s="107" t="s">
        <v>6</v>
      </c>
      <c r="L18" s="108">
        <v>0</v>
      </c>
      <c r="M18" s="13">
        <v>0</v>
      </c>
      <c r="N18" s="13">
        <v>0</v>
      </c>
      <c r="O18" s="45">
        <f>SUM(L18:N18)</f>
        <v>0</v>
      </c>
      <c r="P18" s="13">
        <v>0</v>
      </c>
      <c r="Q18" s="13">
        <v>0</v>
      </c>
      <c r="R18" s="45">
        <f>SUM(P18:Q18)</f>
        <v>0</v>
      </c>
      <c r="S18" s="13">
        <v>0</v>
      </c>
      <c r="T18" s="45">
        <f>SUM(R18,O18,S18)</f>
        <v>0</v>
      </c>
      <c r="AE18" s="127"/>
      <c r="AF18" s="127"/>
      <c r="AG18" s="127"/>
      <c r="AH18" s="127"/>
      <c r="AI18" s="127"/>
      <c r="AJ18" s="127"/>
      <c r="AK18" s="127"/>
      <c r="AL18" s="127"/>
      <c r="AM18" s="127"/>
      <c r="AN18" s="127"/>
    </row>
    <row r="19" spans="1:40" ht="14.25">
      <c r="A19" s="23" t="s">
        <v>7</v>
      </c>
      <c r="B19" s="13">
        <v>3420</v>
      </c>
      <c r="C19" s="13">
        <v>923</v>
      </c>
      <c r="D19" s="45">
        <f>SUM(B19:C19)</f>
        <v>4343</v>
      </c>
      <c r="E19" s="13">
        <v>6331</v>
      </c>
      <c r="F19" s="13">
        <v>1577</v>
      </c>
      <c r="G19" s="45">
        <f>SUM(E19:F19)</f>
        <v>7908</v>
      </c>
      <c r="H19" s="13">
        <v>23</v>
      </c>
      <c r="I19" s="45">
        <f>SUM(H19,G19,D19)</f>
        <v>12274</v>
      </c>
      <c r="J19" s="55"/>
      <c r="K19" s="107" t="s">
        <v>7</v>
      </c>
      <c r="L19" s="108">
        <v>155</v>
      </c>
      <c r="M19" s="13">
        <v>337</v>
      </c>
      <c r="N19" s="13">
        <v>1241</v>
      </c>
      <c r="O19" s="45">
        <f>SUM(L19:N19)</f>
        <v>1733</v>
      </c>
      <c r="P19" s="13">
        <v>3403</v>
      </c>
      <c r="Q19" s="13">
        <v>7048</v>
      </c>
      <c r="R19" s="45">
        <f>SUM(P19:Q19)</f>
        <v>10451</v>
      </c>
      <c r="S19" s="13">
        <v>90</v>
      </c>
      <c r="T19" s="45">
        <f>SUM(R19,O19,S19)</f>
        <v>12274</v>
      </c>
      <c r="AE19" s="127"/>
      <c r="AF19" s="127"/>
      <c r="AG19" s="127"/>
      <c r="AH19" s="127"/>
      <c r="AI19" s="127"/>
      <c r="AJ19" s="127"/>
      <c r="AK19" s="127"/>
      <c r="AL19" s="127"/>
      <c r="AM19" s="127"/>
      <c r="AN19" s="127"/>
    </row>
    <row r="20" spans="1:40" ht="14.25">
      <c r="A20" s="109" t="s">
        <v>0</v>
      </c>
      <c r="B20" s="17">
        <v>10919</v>
      </c>
      <c r="C20" s="17">
        <v>3119</v>
      </c>
      <c r="D20" s="17">
        <f>SUM(B20:C20)</f>
        <v>14038</v>
      </c>
      <c r="E20" s="17">
        <v>21905</v>
      </c>
      <c r="F20" s="17">
        <v>5273</v>
      </c>
      <c r="G20" s="17">
        <f>SUM(E20:F20)</f>
        <v>27178</v>
      </c>
      <c r="H20" s="17">
        <v>108</v>
      </c>
      <c r="I20" s="17">
        <f>SUM(H20,G20,D20)</f>
        <v>41324</v>
      </c>
      <c r="J20" s="56"/>
      <c r="K20" s="110" t="s">
        <v>0</v>
      </c>
      <c r="L20" s="16">
        <v>689</v>
      </c>
      <c r="M20" s="17">
        <v>1412</v>
      </c>
      <c r="N20" s="17">
        <v>4130</v>
      </c>
      <c r="O20" s="17">
        <f>SUM(L20:N20)</f>
        <v>6231</v>
      </c>
      <c r="P20" s="17">
        <v>11034</v>
      </c>
      <c r="Q20" s="17">
        <v>23789</v>
      </c>
      <c r="R20" s="17">
        <f>SUM(P20:Q20)</f>
        <v>34823</v>
      </c>
      <c r="S20" s="17">
        <v>270</v>
      </c>
      <c r="T20" s="17">
        <f>SUM(R20,O20,S20)</f>
        <v>41324</v>
      </c>
      <c r="W20" s="23"/>
      <c r="Y20" s="23"/>
      <c r="Z20" s="23"/>
      <c r="AA20" s="23"/>
      <c r="AB20" s="23"/>
      <c r="AD20" s="23"/>
      <c r="AE20" s="127"/>
      <c r="AF20" s="127"/>
      <c r="AG20" s="127"/>
      <c r="AH20" s="127"/>
      <c r="AI20" s="127"/>
      <c r="AJ20" s="127"/>
      <c r="AK20" s="127"/>
      <c r="AL20" s="127"/>
      <c r="AM20" s="127"/>
      <c r="AN20" s="127"/>
    </row>
    <row r="21" spans="1:40" ht="14.25">
      <c r="A21" s="27" t="s">
        <v>9</v>
      </c>
      <c r="B21" s="13"/>
      <c r="C21" s="13"/>
      <c r="D21" s="45"/>
      <c r="E21" s="13"/>
      <c r="F21" s="13"/>
      <c r="G21" s="45"/>
      <c r="H21" s="13"/>
      <c r="I21" s="45"/>
      <c r="J21" s="55"/>
      <c r="K21" s="111" t="s">
        <v>9</v>
      </c>
      <c r="L21" s="108"/>
      <c r="M21" s="13"/>
      <c r="N21" s="13"/>
      <c r="O21" s="45"/>
      <c r="P21" s="13"/>
      <c r="Q21" s="13"/>
      <c r="R21" s="45"/>
      <c r="S21" s="13"/>
      <c r="T21" s="45"/>
      <c r="W21" s="23"/>
      <c r="Y21" s="23"/>
      <c r="Z21" s="23"/>
      <c r="AA21" s="23"/>
      <c r="AB21" s="23"/>
      <c r="AD21" s="23"/>
      <c r="AE21" s="127"/>
      <c r="AF21" s="127"/>
      <c r="AG21" s="127"/>
      <c r="AH21" s="127"/>
      <c r="AI21" s="127"/>
      <c r="AJ21" s="127"/>
      <c r="AK21" s="127"/>
      <c r="AL21" s="127"/>
      <c r="AM21" s="127"/>
      <c r="AN21" s="127"/>
    </row>
    <row r="22" spans="1:40" ht="14.25">
      <c r="A22" s="23" t="s">
        <v>4</v>
      </c>
      <c r="B22" s="13">
        <v>2351</v>
      </c>
      <c r="C22" s="13">
        <v>577</v>
      </c>
      <c r="D22" s="45">
        <f>SUM(B22:C22)</f>
        <v>2928</v>
      </c>
      <c r="E22" s="13">
        <v>359</v>
      </c>
      <c r="F22" s="13">
        <v>744</v>
      </c>
      <c r="G22" s="45">
        <f>SUM(E22:F22)</f>
        <v>1103</v>
      </c>
      <c r="H22" s="13">
        <v>24</v>
      </c>
      <c r="I22" s="45">
        <f>SUM(H22,G22,D22)</f>
        <v>4055</v>
      </c>
      <c r="J22" s="55"/>
      <c r="K22" s="107" t="s">
        <v>4</v>
      </c>
      <c r="L22" s="108">
        <v>180</v>
      </c>
      <c r="M22" s="13">
        <v>239</v>
      </c>
      <c r="N22" s="13">
        <v>615</v>
      </c>
      <c r="O22" s="45">
        <f>SUM(L22:N22)</f>
        <v>1034</v>
      </c>
      <c r="P22" s="13">
        <v>1193</v>
      </c>
      <c r="Q22" s="13">
        <v>1757</v>
      </c>
      <c r="R22" s="45">
        <f>SUM(P22:Q22)</f>
        <v>2950</v>
      </c>
      <c r="S22" s="13">
        <v>71</v>
      </c>
      <c r="T22" s="45">
        <f>SUM(R22,O22,S22)</f>
        <v>4055</v>
      </c>
      <c r="AE22" s="127"/>
      <c r="AF22" s="127"/>
      <c r="AG22" s="127"/>
      <c r="AH22" s="127"/>
      <c r="AI22" s="127"/>
      <c r="AJ22" s="127"/>
      <c r="AK22" s="127"/>
      <c r="AL22" s="127"/>
      <c r="AM22" s="127"/>
      <c r="AN22" s="127"/>
    </row>
    <row r="23" spans="1:40" ht="14.25">
      <c r="A23" s="23" t="s">
        <v>5</v>
      </c>
      <c r="B23" s="13">
        <v>4109</v>
      </c>
      <c r="C23" s="13">
        <v>787</v>
      </c>
      <c r="D23" s="45">
        <f>SUM(B23:C23)</f>
        <v>4896</v>
      </c>
      <c r="E23" s="13">
        <v>530</v>
      </c>
      <c r="F23" s="13">
        <v>1015</v>
      </c>
      <c r="G23" s="45">
        <f>SUM(E23:F23)</f>
        <v>1545</v>
      </c>
      <c r="H23" s="13">
        <v>31</v>
      </c>
      <c r="I23" s="45">
        <f>SUM(H23,G23,D23)</f>
        <v>6472</v>
      </c>
      <c r="J23" s="55"/>
      <c r="K23" s="107" t="s">
        <v>5</v>
      </c>
      <c r="L23" s="108">
        <v>282</v>
      </c>
      <c r="M23" s="13">
        <v>348</v>
      </c>
      <c r="N23" s="13">
        <v>1142</v>
      </c>
      <c r="O23" s="45">
        <f>SUM(L23:N23)</f>
        <v>1772</v>
      </c>
      <c r="P23" s="13">
        <v>1759</v>
      </c>
      <c r="Q23" s="13">
        <v>2879</v>
      </c>
      <c r="R23" s="45">
        <f>SUM(P23:Q23)</f>
        <v>4638</v>
      </c>
      <c r="S23" s="13">
        <v>62</v>
      </c>
      <c r="T23" s="45">
        <f>SUM(R23,O23,S23)</f>
        <v>6472</v>
      </c>
      <c r="AE23" s="127"/>
      <c r="AF23" s="127"/>
      <c r="AG23" s="127"/>
      <c r="AH23" s="127"/>
      <c r="AI23" s="127"/>
      <c r="AJ23" s="127"/>
      <c r="AK23" s="127"/>
      <c r="AL23" s="127"/>
      <c r="AM23" s="127"/>
      <c r="AN23" s="127"/>
    </row>
    <row r="24" spans="1:40" ht="14.25">
      <c r="A24" s="23" t="s">
        <v>7</v>
      </c>
      <c r="B24" s="13">
        <v>2725</v>
      </c>
      <c r="C24" s="13">
        <v>443</v>
      </c>
      <c r="D24" s="45">
        <f>SUM(B24:C24)</f>
        <v>3168</v>
      </c>
      <c r="E24" s="13">
        <v>199</v>
      </c>
      <c r="F24" s="13">
        <v>460</v>
      </c>
      <c r="G24" s="45">
        <f>SUM(E24:F24)</f>
        <v>659</v>
      </c>
      <c r="H24" s="13">
        <v>22</v>
      </c>
      <c r="I24" s="45">
        <f>SUM(H24,G24,D24)</f>
        <v>3849</v>
      </c>
      <c r="J24" s="55"/>
      <c r="K24" s="107" t="s">
        <v>7</v>
      </c>
      <c r="L24" s="108">
        <v>311</v>
      </c>
      <c r="M24" s="13">
        <v>282</v>
      </c>
      <c r="N24" s="13">
        <v>847</v>
      </c>
      <c r="O24" s="45">
        <f>SUM(L24:N24)</f>
        <v>1440</v>
      </c>
      <c r="P24" s="13">
        <v>1271</v>
      </c>
      <c r="Q24" s="13">
        <v>1088</v>
      </c>
      <c r="R24" s="45">
        <f>SUM(P24:Q24)</f>
        <v>2359</v>
      </c>
      <c r="S24" s="13">
        <v>50</v>
      </c>
      <c r="T24" s="45">
        <f>SUM(R24,O24,S24)</f>
        <v>3849</v>
      </c>
      <c r="AE24" s="127"/>
      <c r="AF24" s="127"/>
      <c r="AG24" s="127"/>
      <c r="AH24" s="127"/>
      <c r="AI24" s="127"/>
      <c r="AJ24" s="127"/>
      <c r="AK24" s="127"/>
      <c r="AL24" s="127"/>
      <c r="AM24" s="127"/>
      <c r="AN24" s="127"/>
    </row>
    <row r="25" spans="1:40" ht="14.25">
      <c r="A25" s="109" t="s">
        <v>0</v>
      </c>
      <c r="B25" s="17">
        <v>9185</v>
      </c>
      <c r="C25" s="17">
        <v>1807</v>
      </c>
      <c r="D25" s="17">
        <f>SUM(B25:C25)</f>
        <v>10992</v>
      </c>
      <c r="E25" s="17">
        <v>1088</v>
      </c>
      <c r="F25" s="17">
        <v>2219</v>
      </c>
      <c r="G25" s="17">
        <f>SUM(E25:F25)</f>
        <v>3307</v>
      </c>
      <c r="H25" s="17">
        <v>77</v>
      </c>
      <c r="I25" s="17">
        <f>SUM(H25,G25,D25)</f>
        <v>14376</v>
      </c>
      <c r="J25" s="56"/>
      <c r="K25" s="110" t="s">
        <v>0</v>
      </c>
      <c r="L25" s="16">
        <v>773</v>
      </c>
      <c r="M25" s="17">
        <v>869</v>
      </c>
      <c r="N25" s="17">
        <v>2604</v>
      </c>
      <c r="O25" s="17">
        <f>SUM(L25:N25)</f>
        <v>4246</v>
      </c>
      <c r="P25" s="17">
        <v>4223</v>
      </c>
      <c r="Q25" s="17">
        <v>5724</v>
      </c>
      <c r="R25" s="17">
        <f>SUM(P25:Q25)</f>
        <v>9947</v>
      </c>
      <c r="S25" s="17">
        <v>183</v>
      </c>
      <c r="T25" s="17">
        <f>SUM(R25,O25,S25)</f>
        <v>14376</v>
      </c>
      <c r="AE25" s="127"/>
      <c r="AF25" s="127"/>
      <c r="AG25" s="127"/>
      <c r="AH25" s="127"/>
      <c r="AI25" s="127"/>
      <c r="AJ25" s="127"/>
      <c r="AK25" s="127"/>
      <c r="AL25" s="127"/>
      <c r="AM25" s="127"/>
      <c r="AN25" s="127"/>
    </row>
    <row r="26" spans="1:40" ht="14.25">
      <c r="A26" s="27" t="s">
        <v>10</v>
      </c>
      <c r="B26" s="13"/>
      <c r="C26" s="13"/>
      <c r="D26" s="45"/>
      <c r="E26" s="13"/>
      <c r="F26" s="13"/>
      <c r="G26" s="45"/>
      <c r="H26" s="13"/>
      <c r="I26" s="45"/>
      <c r="J26" s="55"/>
      <c r="K26" s="111" t="s">
        <v>10</v>
      </c>
      <c r="L26" s="108"/>
      <c r="M26" s="13"/>
      <c r="N26" s="13"/>
      <c r="O26" s="45"/>
      <c r="P26" s="13"/>
      <c r="Q26" s="13"/>
      <c r="R26" s="45"/>
      <c r="S26" s="13"/>
      <c r="T26" s="45"/>
      <c r="AE26" s="127"/>
      <c r="AF26" s="127"/>
      <c r="AG26" s="127"/>
      <c r="AH26" s="127"/>
      <c r="AI26" s="127"/>
      <c r="AJ26" s="127"/>
      <c r="AK26" s="127"/>
      <c r="AL26" s="127"/>
      <c r="AM26" s="127"/>
      <c r="AN26" s="127"/>
    </row>
    <row r="27" spans="1:40" ht="14.25">
      <c r="A27" s="23" t="s">
        <v>4</v>
      </c>
      <c r="B27" s="13">
        <v>1349</v>
      </c>
      <c r="C27" s="13">
        <v>287</v>
      </c>
      <c r="D27" s="45">
        <f>SUM(B27:C27)</f>
        <v>1636</v>
      </c>
      <c r="E27" s="13">
        <v>3958</v>
      </c>
      <c r="F27" s="13">
        <v>422</v>
      </c>
      <c r="G27" s="45">
        <f>SUM(E27:F27)</f>
        <v>4380</v>
      </c>
      <c r="H27" s="13">
        <v>25</v>
      </c>
      <c r="I27" s="45">
        <f>SUM(H27,G27,D27)</f>
        <v>6041</v>
      </c>
      <c r="J27" s="55"/>
      <c r="K27" s="107" t="s">
        <v>4</v>
      </c>
      <c r="L27" s="108">
        <v>361</v>
      </c>
      <c r="M27" s="13">
        <v>447</v>
      </c>
      <c r="N27" s="13">
        <v>1066</v>
      </c>
      <c r="O27" s="45">
        <f>SUM(L27:N27)</f>
        <v>1874</v>
      </c>
      <c r="P27" s="13">
        <v>1914</v>
      </c>
      <c r="Q27" s="13">
        <v>2201</v>
      </c>
      <c r="R27" s="45">
        <f>SUM(P27:Q27)</f>
        <v>4115</v>
      </c>
      <c r="S27" s="13">
        <v>52</v>
      </c>
      <c r="T27" s="45">
        <f>SUM(R27,O27,S27)</f>
        <v>6041</v>
      </c>
      <c r="AE27" s="127"/>
      <c r="AF27" s="127"/>
      <c r="AG27" s="127"/>
      <c r="AH27" s="127"/>
      <c r="AI27" s="127"/>
      <c r="AJ27" s="127"/>
      <c r="AK27" s="127"/>
      <c r="AL27" s="127"/>
      <c r="AM27" s="127"/>
      <c r="AN27" s="127"/>
    </row>
    <row r="28" spans="1:40" ht="14.25">
      <c r="A28" s="23" t="s">
        <v>5</v>
      </c>
      <c r="B28" s="13">
        <v>3528</v>
      </c>
      <c r="C28" s="13">
        <v>742</v>
      </c>
      <c r="D28" s="45">
        <f>SUM(B28:C28)</f>
        <v>4270</v>
      </c>
      <c r="E28" s="13">
        <v>24201</v>
      </c>
      <c r="F28" s="13">
        <v>1404</v>
      </c>
      <c r="G28" s="45">
        <f>SUM(E28:F28)</f>
        <v>25605</v>
      </c>
      <c r="H28" s="13">
        <v>96</v>
      </c>
      <c r="I28" s="45">
        <f>SUM(H28,G28,D28)</f>
        <v>29971</v>
      </c>
      <c r="J28" s="55"/>
      <c r="K28" s="107" t="s">
        <v>5</v>
      </c>
      <c r="L28" s="108">
        <v>574</v>
      </c>
      <c r="M28" s="13">
        <v>999</v>
      </c>
      <c r="N28" s="13">
        <v>3034</v>
      </c>
      <c r="O28" s="45">
        <f>SUM(L28:N28)</f>
        <v>4607</v>
      </c>
      <c r="P28" s="13">
        <v>9298</v>
      </c>
      <c r="Q28" s="13">
        <v>15893</v>
      </c>
      <c r="R28" s="45">
        <f>SUM(P28:Q28)</f>
        <v>25191</v>
      </c>
      <c r="S28" s="13">
        <v>173</v>
      </c>
      <c r="T28" s="45">
        <f>SUM(R28,O28,S28)</f>
        <v>29971</v>
      </c>
      <c r="AE28" s="127"/>
      <c r="AF28" s="127"/>
      <c r="AG28" s="127"/>
      <c r="AH28" s="127"/>
      <c r="AI28" s="127"/>
      <c r="AJ28" s="127"/>
      <c r="AK28" s="127"/>
      <c r="AL28" s="127"/>
      <c r="AM28" s="127"/>
      <c r="AN28" s="127"/>
    </row>
    <row r="29" spans="1:40" ht="14.25">
      <c r="A29" s="23" t="s">
        <v>6</v>
      </c>
      <c r="B29" s="13">
        <v>0</v>
      </c>
      <c r="C29" s="13">
        <v>0</v>
      </c>
      <c r="D29" s="45">
        <f>SUM(B29:C29)</f>
        <v>0</v>
      </c>
      <c r="E29" s="13">
        <v>0</v>
      </c>
      <c r="F29" s="13">
        <v>0</v>
      </c>
      <c r="G29" s="45">
        <f>SUM(E29:F29)</f>
        <v>0</v>
      </c>
      <c r="H29" s="13">
        <v>0</v>
      </c>
      <c r="I29" s="45">
        <f>SUM(H29,G29,D29)</f>
        <v>0</v>
      </c>
      <c r="J29" s="55"/>
      <c r="K29" s="107" t="s">
        <v>6</v>
      </c>
      <c r="L29" s="108">
        <v>0</v>
      </c>
      <c r="M29" s="13">
        <v>0</v>
      </c>
      <c r="N29" s="13">
        <v>0</v>
      </c>
      <c r="O29" s="45">
        <f>SUM(L29:N29)</f>
        <v>0</v>
      </c>
      <c r="P29" s="13">
        <v>0</v>
      </c>
      <c r="Q29" s="13">
        <v>0</v>
      </c>
      <c r="R29" s="45">
        <f>SUM(P29:Q29)</f>
        <v>0</v>
      </c>
      <c r="S29" s="13">
        <v>0</v>
      </c>
      <c r="T29" s="45">
        <f>SUM(R29,O29,S29)</f>
        <v>0</v>
      </c>
      <c r="AE29" s="127"/>
      <c r="AF29" s="127"/>
      <c r="AG29" s="127"/>
      <c r="AH29" s="127"/>
      <c r="AI29" s="127"/>
      <c r="AJ29" s="127"/>
      <c r="AK29" s="127"/>
      <c r="AL29" s="127"/>
      <c r="AM29" s="127"/>
      <c r="AN29" s="127"/>
    </row>
    <row r="30" spans="1:40" ht="14.25">
      <c r="A30" s="23" t="s">
        <v>7</v>
      </c>
      <c r="B30" s="13">
        <v>567</v>
      </c>
      <c r="C30" s="13">
        <v>141</v>
      </c>
      <c r="D30" s="45">
        <f>SUM(B30:C30)</f>
        <v>708</v>
      </c>
      <c r="E30" s="13">
        <v>4358</v>
      </c>
      <c r="F30" s="13">
        <v>253</v>
      </c>
      <c r="G30" s="45">
        <f>SUM(E30:F30)</f>
        <v>4611</v>
      </c>
      <c r="H30" s="13">
        <v>15</v>
      </c>
      <c r="I30" s="45">
        <f>SUM(H30,G30,D30)</f>
        <v>5334</v>
      </c>
      <c r="J30" s="55"/>
      <c r="K30" s="107" t="s">
        <v>7</v>
      </c>
      <c r="L30" s="108">
        <v>120</v>
      </c>
      <c r="M30" s="13">
        <v>211</v>
      </c>
      <c r="N30" s="13">
        <v>554</v>
      </c>
      <c r="O30" s="45">
        <f>SUM(L30:N30)</f>
        <v>885</v>
      </c>
      <c r="P30" s="13">
        <v>1800</v>
      </c>
      <c r="Q30" s="13">
        <v>2630</v>
      </c>
      <c r="R30" s="45">
        <f>SUM(P30:Q30)</f>
        <v>4430</v>
      </c>
      <c r="S30" s="13">
        <v>19</v>
      </c>
      <c r="T30" s="45">
        <f>SUM(R30,O30,S30)</f>
        <v>5334</v>
      </c>
      <c r="AE30" s="127"/>
      <c r="AF30" s="127"/>
      <c r="AG30" s="127"/>
      <c r="AH30" s="127"/>
      <c r="AI30" s="127"/>
      <c r="AJ30" s="127"/>
      <c r="AK30" s="127"/>
      <c r="AL30" s="127"/>
      <c r="AM30" s="127"/>
      <c r="AN30" s="127"/>
    </row>
    <row r="31" spans="1:40" ht="14.25">
      <c r="A31" s="109" t="s">
        <v>0</v>
      </c>
      <c r="B31" s="17">
        <v>5444</v>
      </c>
      <c r="C31" s="17">
        <v>1170</v>
      </c>
      <c r="D31" s="17">
        <f>SUM(B31:C31)</f>
        <v>6614</v>
      </c>
      <c r="E31" s="17">
        <v>32517</v>
      </c>
      <c r="F31" s="17">
        <v>2079</v>
      </c>
      <c r="G31" s="17">
        <f>SUM(E31:F31)</f>
        <v>34596</v>
      </c>
      <c r="H31" s="17">
        <v>136</v>
      </c>
      <c r="I31" s="17">
        <f>SUM(H31,G31,D31)</f>
        <v>41346</v>
      </c>
      <c r="J31" s="56"/>
      <c r="K31" s="110" t="s">
        <v>0</v>
      </c>
      <c r="L31" s="16">
        <v>1055</v>
      </c>
      <c r="M31" s="17">
        <v>1657</v>
      </c>
      <c r="N31" s="17">
        <v>4654</v>
      </c>
      <c r="O31" s="17">
        <f>SUM(L31:N31)</f>
        <v>7366</v>
      </c>
      <c r="P31" s="17">
        <v>13012</v>
      </c>
      <c r="Q31" s="17">
        <v>20724</v>
      </c>
      <c r="R31" s="17">
        <f>SUM(P31:Q31)</f>
        <v>33736</v>
      </c>
      <c r="S31" s="17">
        <v>244</v>
      </c>
      <c r="T31" s="17">
        <f>SUM(R31,O31,S31)</f>
        <v>41346</v>
      </c>
      <c r="AE31" s="127"/>
      <c r="AF31" s="127"/>
      <c r="AG31" s="127"/>
      <c r="AH31" s="127"/>
      <c r="AI31" s="127"/>
      <c r="AJ31" s="127"/>
      <c r="AK31" s="127"/>
      <c r="AL31" s="127"/>
      <c r="AM31" s="127"/>
      <c r="AN31" s="127"/>
    </row>
    <row r="32" spans="1:40" ht="14.25">
      <c r="A32" s="27" t="s">
        <v>11</v>
      </c>
      <c r="B32" s="13"/>
      <c r="C32" s="13"/>
      <c r="D32" s="45"/>
      <c r="E32" s="13"/>
      <c r="F32" s="13"/>
      <c r="G32" s="45"/>
      <c r="H32" s="13"/>
      <c r="I32" s="45"/>
      <c r="J32" s="55"/>
      <c r="K32" s="111" t="s">
        <v>11</v>
      </c>
      <c r="L32" s="108"/>
      <c r="M32" s="13"/>
      <c r="N32" s="13"/>
      <c r="O32" s="45"/>
      <c r="P32" s="13"/>
      <c r="Q32" s="13"/>
      <c r="R32" s="45"/>
      <c r="S32" s="13"/>
      <c r="T32" s="45"/>
      <c r="AE32" s="127"/>
      <c r="AF32" s="127"/>
      <c r="AG32" s="127"/>
      <c r="AH32" s="127"/>
      <c r="AI32" s="127"/>
      <c r="AJ32" s="127"/>
      <c r="AK32" s="127"/>
      <c r="AL32" s="127"/>
      <c r="AM32" s="127"/>
      <c r="AN32" s="127"/>
    </row>
    <row r="33" spans="1:40" ht="14.25">
      <c r="A33" s="23" t="s">
        <v>4</v>
      </c>
      <c r="B33" s="13">
        <v>1590</v>
      </c>
      <c r="C33" s="13">
        <v>521</v>
      </c>
      <c r="D33" s="45">
        <f>SUM(B33:C33)</f>
        <v>2111</v>
      </c>
      <c r="E33" s="13">
        <v>5636</v>
      </c>
      <c r="F33" s="13">
        <v>770</v>
      </c>
      <c r="G33" s="45">
        <f>SUM(E33:F33)</f>
        <v>6406</v>
      </c>
      <c r="H33" s="13">
        <v>46</v>
      </c>
      <c r="I33" s="45">
        <f>SUM(H33,G33,D33)</f>
        <v>8563</v>
      </c>
      <c r="J33" s="55"/>
      <c r="K33" s="107" t="s">
        <v>4</v>
      </c>
      <c r="L33" s="108">
        <v>323</v>
      </c>
      <c r="M33" s="13">
        <v>560</v>
      </c>
      <c r="N33" s="13">
        <v>1219</v>
      </c>
      <c r="O33" s="45">
        <f>SUM(L33:N33)</f>
        <v>2102</v>
      </c>
      <c r="P33" s="13">
        <v>2704</v>
      </c>
      <c r="Q33" s="13">
        <v>3677</v>
      </c>
      <c r="R33" s="45">
        <f>SUM(P33:Q33)</f>
        <v>6381</v>
      </c>
      <c r="S33" s="13">
        <v>80</v>
      </c>
      <c r="T33" s="45">
        <f>SUM(R33,O33,S33)</f>
        <v>8563</v>
      </c>
      <c r="AE33" s="127"/>
      <c r="AF33" s="127"/>
      <c r="AG33" s="127"/>
      <c r="AH33" s="127"/>
      <c r="AI33" s="127"/>
      <c r="AJ33" s="127"/>
      <c r="AK33" s="127"/>
      <c r="AL33" s="127"/>
      <c r="AM33" s="127"/>
      <c r="AN33" s="127"/>
    </row>
    <row r="34" spans="1:40" ht="14.25">
      <c r="A34" s="23" t="s">
        <v>5</v>
      </c>
      <c r="B34" s="13">
        <v>5317</v>
      </c>
      <c r="C34" s="13">
        <v>1579</v>
      </c>
      <c r="D34" s="45">
        <f>SUM(B34:C34)</f>
        <v>6896</v>
      </c>
      <c r="E34" s="13">
        <v>26147</v>
      </c>
      <c r="F34" s="13">
        <v>2784</v>
      </c>
      <c r="G34" s="45">
        <f>SUM(E34:F34)</f>
        <v>28931</v>
      </c>
      <c r="H34" s="13">
        <v>93</v>
      </c>
      <c r="I34" s="45">
        <f>SUM(H34,G34,D34)</f>
        <v>35920</v>
      </c>
      <c r="J34" s="55"/>
      <c r="K34" s="107" t="s">
        <v>5</v>
      </c>
      <c r="L34" s="108">
        <v>810</v>
      </c>
      <c r="M34" s="13">
        <v>1697</v>
      </c>
      <c r="N34" s="13">
        <v>3981</v>
      </c>
      <c r="O34" s="45">
        <f>SUM(L34:N34)</f>
        <v>6488</v>
      </c>
      <c r="P34" s="13">
        <v>10714</v>
      </c>
      <c r="Q34" s="13">
        <v>18493</v>
      </c>
      <c r="R34" s="45">
        <f>SUM(P34:Q34)</f>
        <v>29207</v>
      </c>
      <c r="S34" s="13">
        <v>225</v>
      </c>
      <c r="T34" s="45">
        <f>SUM(R34,O34,S34)</f>
        <v>35920</v>
      </c>
      <c r="AE34" s="127"/>
      <c r="AF34" s="127"/>
      <c r="AG34" s="127"/>
      <c r="AH34" s="127"/>
      <c r="AI34" s="127"/>
      <c r="AJ34" s="127"/>
      <c r="AK34" s="127"/>
      <c r="AL34" s="127"/>
      <c r="AM34" s="127"/>
      <c r="AN34" s="127"/>
    </row>
    <row r="35" spans="1:40" ht="14.25">
      <c r="A35" s="23" t="s">
        <v>6</v>
      </c>
      <c r="B35" s="13">
        <v>0</v>
      </c>
      <c r="C35" s="13">
        <v>0</v>
      </c>
      <c r="D35" s="45">
        <f>SUM(B35:C35)</f>
        <v>0</v>
      </c>
      <c r="E35" s="13">
        <v>0</v>
      </c>
      <c r="F35" s="13">
        <v>0</v>
      </c>
      <c r="G35" s="45">
        <f>SUM(E35:F35)</f>
        <v>0</v>
      </c>
      <c r="H35" s="13">
        <v>0</v>
      </c>
      <c r="I35" s="45">
        <f>SUM(H35,G35,D35)</f>
        <v>0</v>
      </c>
      <c r="J35" s="55"/>
      <c r="K35" s="107" t="s">
        <v>6</v>
      </c>
      <c r="L35" s="108">
        <v>0</v>
      </c>
      <c r="M35" s="13">
        <v>0</v>
      </c>
      <c r="N35" s="13">
        <v>0</v>
      </c>
      <c r="O35" s="45">
        <f>SUM(L35:N35)</f>
        <v>0</v>
      </c>
      <c r="P35" s="13">
        <v>0</v>
      </c>
      <c r="Q35" s="13">
        <v>0</v>
      </c>
      <c r="R35" s="45">
        <f>SUM(P35:Q35)</f>
        <v>0</v>
      </c>
      <c r="S35" s="13">
        <v>0</v>
      </c>
      <c r="T35" s="45">
        <f>SUM(R35,O35,S35)</f>
        <v>0</v>
      </c>
      <c r="AE35" s="127"/>
      <c r="AF35" s="127"/>
      <c r="AG35" s="127"/>
      <c r="AH35" s="127"/>
      <c r="AI35" s="127"/>
      <c r="AJ35" s="127"/>
      <c r="AK35" s="127"/>
      <c r="AL35" s="127"/>
      <c r="AM35" s="127"/>
      <c r="AN35" s="127"/>
    </row>
    <row r="36" spans="1:40" ht="14.25">
      <c r="A36" s="23" t="s">
        <v>7</v>
      </c>
      <c r="B36" s="13">
        <v>2194</v>
      </c>
      <c r="C36" s="13">
        <v>510</v>
      </c>
      <c r="D36" s="45">
        <f>SUM(B36:C36)</f>
        <v>2704</v>
      </c>
      <c r="E36" s="13">
        <v>8647</v>
      </c>
      <c r="F36" s="13">
        <v>1030</v>
      </c>
      <c r="G36" s="45">
        <f>SUM(E36:F36)</f>
        <v>9677</v>
      </c>
      <c r="H36" s="13">
        <v>68</v>
      </c>
      <c r="I36" s="45">
        <f>SUM(H36,G36,D36)</f>
        <v>12449</v>
      </c>
      <c r="J36" s="55"/>
      <c r="K36" s="107" t="s">
        <v>7</v>
      </c>
      <c r="L36" s="108">
        <v>417</v>
      </c>
      <c r="M36" s="13">
        <v>654</v>
      </c>
      <c r="N36" s="13">
        <v>1474</v>
      </c>
      <c r="O36" s="45">
        <f>SUM(L36:N36)</f>
        <v>2545</v>
      </c>
      <c r="P36" s="13">
        <v>3614</v>
      </c>
      <c r="Q36" s="13">
        <v>6190</v>
      </c>
      <c r="R36" s="45">
        <f>SUM(P36:Q36)</f>
        <v>9804</v>
      </c>
      <c r="S36" s="13">
        <v>100</v>
      </c>
      <c r="T36" s="45">
        <f>SUM(R36,O36,S36)</f>
        <v>12449</v>
      </c>
      <c r="W36" s="23"/>
      <c r="Y36" s="23"/>
      <c r="Z36" s="23"/>
      <c r="AA36" s="23"/>
      <c r="AB36" s="23"/>
      <c r="AD36" s="23"/>
      <c r="AE36" s="127"/>
      <c r="AF36" s="127"/>
      <c r="AG36" s="127"/>
      <c r="AH36" s="127"/>
      <c r="AI36" s="127"/>
      <c r="AJ36" s="127"/>
      <c r="AK36" s="127"/>
      <c r="AL36" s="127"/>
      <c r="AM36" s="127"/>
      <c r="AN36" s="127"/>
    </row>
    <row r="37" spans="1:40" ht="14.25">
      <c r="A37" s="109" t="s">
        <v>0</v>
      </c>
      <c r="B37" s="17">
        <v>9101</v>
      </c>
      <c r="C37" s="17">
        <v>2610</v>
      </c>
      <c r="D37" s="17">
        <f>SUM(B37:C37)</f>
        <v>11711</v>
      </c>
      <c r="E37" s="17">
        <v>40430</v>
      </c>
      <c r="F37" s="17">
        <v>4584</v>
      </c>
      <c r="G37" s="17">
        <f>SUM(E37:F37)</f>
        <v>45014</v>
      </c>
      <c r="H37" s="17">
        <v>207</v>
      </c>
      <c r="I37" s="17">
        <f>SUM(H37,G37,D37)</f>
        <v>56932</v>
      </c>
      <c r="J37" s="56"/>
      <c r="K37" s="110" t="s">
        <v>0</v>
      </c>
      <c r="L37" s="16">
        <v>1550</v>
      </c>
      <c r="M37" s="17">
        <v>2911</v>
      </c>
      <c r="N37" s="17">
        <v>6674</v>
      </c>
      <c r="O37" s="17">
        <f>SUM(L37:N37)</f>
        <v>11135</v>
      </c>
      <c r="P37" s="17">
        <v>17032</v>
      </c>
      <c r="Q37" s="17">
        <v>28360</v>
      </c>
      <c r="R37" s="17">
        <f>SUM(P37:Q37)</f>
        <v>45392</v>
      </c>
      <c r="S37" s="17">
        <v>405</v>
      </c>
      <c r="T37" s="17">
        <f>SUM(R37,O37,S37)</f>
        <v>56932</v>
      </c>
      <c r="AE37" s="127"/>
      <c r="AF37" s="127"/>
      <c r="AG37" s="127"/>
      <c r="AH37" s="127"/>
      <c r="AI37" s="127"/>
      <c r="AJ37" s="127"/>
      <c r="AK37" s="127"/>
      <c r="AL37" s="127"/>
      <c r="AM37" s="127"/>
      <c r="AN37" s="127"/>
    </row>
    <row r="38" spans="1:40" ht="14.25">
      <c r="A38" s="27" t="s">
        <v>12</v>
      </c>
      <c r="B38" s="13"/>
      <c r="C38" s="13"/>
      <c r="D38" s="45"/>
      <c r="E38" s="13"/>
      <c r="F38" s="13"/>
      <c r="G38" s="45"/>
      <c r="H38" s="13"/>
      <c r="I38" s="45"/>
      <c r="J38" s="55"/>
      <c r="K38" s="111" t="s">
        <v>12</v>
      </c>
      <c r="L38" s="108"/>
      <c r="M38" s="13"/>
      <c r="N38" s="13"/>
      <c r="O38" s="45"/>
      <c r="P38" s="13"/>
      <c r="Q38" s="13"/>
      <c r="R38" s="45"/>
      <c r="S38" s="13"/>
      <c r="T38" s="45"/>
      <c r="AE38" s="127"/>
      <c r="AF38" s="127"/>
      <c r="AG38" s="127"/>
      <c r="AH38" s="127"/>
      <c r="AI38" s="127"/>
      <c r="AJ38" s="127"/>
      <c r="AK38" s="127"/>
      <c r="AL38" s="127"/>
      <c r="AM38" s="127"/>
      <c r="AN38" s="127"/>
    </row>
    <row r="39" spans="1:40" ht="14.25">
      <c r="A39" s="23" t="s">
        <v>4</v>
      </c>
      <c r="B39" s="13">
        <v>50</v>
      </c>
      <c r="C39" s="13">
        <v>5</v>
      </c>
      <c r="D39" s="45">
        <f>SUM(B39:C39)</f>
        <v>55</v>
      </c>
      <c r="E39" s="13">
        <v>5</v>
      </c>
      <c r="F39" s="13">
        <v>0</v>
      </c>
      <c r="G39" s="45">
        <f>SUM(E39:F39)</f>
        <v>5</v>
      </c>
      <c r="H39" s="13">
        <v>0</v>
      </c>
      <c r="I39" s="45">
        <f>SUM(H39,G39,D39)</f>
        <v>60</v>
      </c>
      <c r="J39" s="55"/>
      <c r="K39" s="107" t="s">
        <v>4</v>
      </c>
      <c r="L39" s="108">
        <v>0</v>
      </c>
      <c r="M39" s="13">
        <v>2</v>
      </c>
      <c r="N39" s="13">
        <v>10</v>
      </c>
      <c r="O39" s="45">
        <f>SUM(L39:N39)</f>
        <v>12</v>
      </c>
      <c r="P39" s="13">
        <v>32</v>
      </c>
      <c r="Q39" s="13">
        <v>16</v>
      </c>
      <c r="R39" s="45">
        <f>SUM(P39:Q39)</f>
        <v>48</v>
      </c>
      <c r="S39" s="13">
        <v>0</v>
      </c>
      <c r="T39" s="45">
        <f>SUM(R39,O39,S39)</f>
        <v>60</v>
      </c>
      <c r="AE39" s="127"/>
      <c r="AF39" s="127"/>
      <c r="AG39" s="127"/>
      <c r="AH39" s="127"/>
      <c r="AI39" s="127"/>
      <c r="AJ39" s="127"/>
      <c r="AK39" s="127"/>
      <c r="AL39" s="127"/>
      <c r="AM39" s="127"/>
      <c r="AN39" s="127"/>
    </row>
    <row r="40" spans="1:40" ht="14.25">
      <c r="A40" s="109" t="s">
        <v>0</v>
      </c>
      <c r="B40" s="17">
        <v>50</v>
      </c>
      <c r="C40" s="17">
        <v>5</v>
      </c>
      <c r="D40" s="17">
        <f>SUM(B40:C40)</f>
        <v>55</v>
      </c>
      <c r="E40" s="17">
        <v>5</v>
      </c>
      <c r="F40" s="17">
        <v>0</v>
      </c>
      <c r="G40" s="17">
        <f>SUM(E40:F40)</f>
        <v>5</v>
      </c>
      <c r="H40" s="17">
        <v>0</v>
      </c>
      <c r="I40" s="17">
        <f>SUM(H40,G40,D40)</f>
        <v>60</v>
      </c>
      <c r="J40" s="56"/>
      <c r="K40" s="110" t="s">
        <v>0</v>
      </c>
      <c r="L40" s="16">
        <v>0</v>
      </c>
      <c r="M40" s="17">
        <v>2</v>
      </c>
      <c r="N40" s="17">
        <v>10</v>
      </c>
      <c r="O40" s="17">
        <f>SUM(L40:N40)</f>
        <v>12</v>
      </c>
      <c r="P40" s="17">
        <v>32</v>
      </c>
      <c r="Q40" s="17">
        <v>16</v>
      </c>
      <c r="R40" s="17">
        <f>SUM(P40:Q40)</f>
        <v>48</v>
      </c>
      <c r="S40" s="17">
        <v>0</v>
      </c>
      <c r="T40" s="17">
        <f>SUM(R40,O40,S40)</f>
        <v>60</v>
      </c>
      <c r="AE40" s="127"/>
      <c r="AF40" s="127"/>
      <c r="AG40" s="127"/>
      <c r="AH40" s="127"/>
      <c r="AI40" s="127"/>
      <c r="AJ40" s="127"/>
      <c r="AK40" s="127"/>
      <c r="AL40" s="127"/>
      <c r="AM40" s="127"/>
      <c r="AN40" s="127"/>
    </row>
    <row r="41" spans="1:40" ht="14.25">
      <c r="A41" s="27" t="s">
        <v>13</v>
      </c>
      <c r="B41" s="13"/>
      <c r="C41" s="13"/>
      <c r="D41" s="45"/>
      <c r="E41" s="13"/>
      <c r="F41" s="13"/>
      <c r="G41" s="45"/>
      <c r="H41" s="13"/>
      <c r="I41" s="45"/>
      <c r="J41" s="55"/>
      <c r="K41" s="111" t="s">
        <v>13</v>
      </c>
      <c r="L41" s="108"/>
      <c r="M41" s="13"/>
      <c r="N41" s="13"/>
      <c r="O41" s="45"/>
      <c r="P41" s="13"/>
      <c r="Q41" s="13"/>
      <c r="R41" s="45"/>
      <c r="S41" s="13"/>
      <c r="T41" s="45"/>
      <c r="AE41" s="127"/>
      <c r="AF41" s="127"/>
      <c r="AG41" s="127"/>
      <c r="AH41" s="127"/>
      <c r="AI41" s="127"/>
      <c r="AJ41" s="127"/>
      <c r="AK41" s="127"/>
      <c r="AL41" s="127"/>
      <c r="AM41" s="127"/>
      <c r="AN41" s="127"/>
    </row>
    <row r="42" spans="1:40" ht="14.25">
      <c r="A42" s="23" t="s">
        <v>4</v>
      </c>
      <c r="B42" s="13">
        <v>1217</v>
      </c>
      <c r="C42" s="13">
        <v>258</v>
      </c>
      <c r="D42" s="45">
        <f>SUM(B42:C42)</f>
        <v>1475</v>
      </c>
      <c r="E42" s="13">
        <v>3241</v>
      </c>
      <c r="F42" s="13">
        <v>447</v>
      </c>
      <c r="G42" s="45">
        <f>SUM(E42:F42)</f>
        <v>3688</v>
      </c>
      <c r="H42" s="13">
        <v>10</v>
      </c>
      <c r="I42" s="45">
        <f>SUM(H42,G42,D42)</f>
        <v>5173</v>
      </c>
      <c r="J42" s="55"/>
      <c r="K42" s="107" t="s">
        <v>4</v>
      </c>
      <c r="L42" s="108">
        <v>239</v>
      </c>
      <c r="M42" s="13">
        <v>358</v>
      </c>
      <c r="N42" s="13">
        <v>903</v>
      </c>
      <c r="O42" s="45">
        <f>SUM(L42:N42)</f>
        <v>1500</v>
      </c>
      <c r="P42" s="13">
        <v>1774</v>
      </c>
      <c r="Q42" s="13">
        <v>1885</v>
      </c>
      <c r="R42" s="45">
        <f>SUM(P42:Q42)</f>
        <v>3659</v>
      </c>
      <c r="S42" s="13">
        <v>14</v>
      </c>
      <c r="T42" s="45">
        <f>SUM(R42,O42,S42)</f>
        <v>5173</v>
      </c>
      <c r="AE42" s="127"/>
      <c r="AF42" s="127"/>
      <c r="AG42" s="127"/>
      <c r="AH42" s="127"/>
      <c r="AI42" s="127"/>
      <c r="AJ42" s="127"/>
      <c r="AK42" s="127"/>
      <c r="AL42" s="127"/>
      <c r="AM42" s="127"/>
      <c r="AN42" s="127"/>
    </row>
    <row r="43" spans="1:40" ht="14.25">
      <c r="A43" s="23" t="s">
        <v>5</v>
      </c>
      <c r="B43" s="13">
        <v>2613</v>
      </c>
      <c r="C43" s="13">
        <v>691</v>
      </c>
      <c r="D43" s="45">
        <f>SUM(B43:C43)</f>
        <v>3304</v>
      </c>
      <c r="E43" s="13">
        <v>16544</v>
      </c>
      <c r="F43" s="13">
        <v>1480</v>
      </c>
      <c r="G43" s="45">
        <f>SUM(E43:F43)</f>
        <v>18024</v>
      </c>
      <c r="H43" s="13">
        <v>28</v>
      </c>
      <c r="I43" s="45">
        <f>SUM(H43,G43,D43)</f>
        <v>21356</v>
      </c>
      <c r="J43" s="55"/>
      <c r="K43" s="107" t="s">
        <v>5</v>
      </c>
      <c r="L43" s="108">
        <v>332</v>
      </c>
      <c r="M43" s="13">
        <v>689</v>
      </c>
      <c r="N43" s="13">
        <v>2460</v>
      </c>
      <c r="O43" s="45">
        <f>SUM(L43:N43)</f>
        <v>3481</v>
      </c>
      <c r="P43" s="13">
        <v>7298</v>
      </c>
      <c r="Q43" s="13">
        <v>10513</v>
      </c>
      <c r="R43" s="45">
        <f>SUM(P43:Q43)</f>
        <v>17811</v>
      </c>
      <c r="S43" s="13">
        <v>64</v>
      </c>
      <c r="T43" s="45">
        <f>SUM(R43,O43,S43)</f>
        <v>21356</v>
      </c>
      <c r="AE43" s="127"/>
      <c r="AF43" s="127"/>
      <c r="AG43" s="127"/>
      <c r="AH43" s="127"/>
      <c r="AI43" s="127"/>
      <c r="AJ43" s="127"/>
      <c r="AK43" s="127"/>
      <c r="AL43" s="127"/>
      <c r="AM43" s="127"/>
      <c r="AN43" s="127"/>
    </row>
    <row r="44" spans="1:40" ht="14.25">
      <c r="A44" s="23" t="s">
        <v>6</v>
      </c>
      <c r="B44" s="13">
        <v>34</v>
      </c>
      <c r="C44" s="13">
        <v>5</v>
      </c>
      <c r="D44" s="45">
        <f>SUM(B44:C44)</f>
        <v>39</v>
      </c>
      <c r="E44" s="13">
        <v>63</v>
      </c>
      <c r="F44" s="13">
        <v>11</v>
      </c>
      <c r="G44" s="45">
        <f>SUM(E44:F44)</f>
        <v>74</v>
      </c>
      <c r="H44" s="13">
        <v>0</v>
      </c>
      <c r="I44" s="45">
        <f>SUM(H44,G44,D44)</f>
        <v>113</v>
      </c>
      <c r="J44" s="55"/>
      <c r="K44" s="107" t="s">
        <v>6</v>
      </c>
      <c r="L44" s="108">
        <v>0</v>
      </c>
      <c r="M44" s="13">
        <v>2</v>
      </c>
      <c r="N44" s="13">
        <v>10</v>
      </c>
      <c r="O44" s="45">
        <f>SUM(L44:N44)</f>
        <v>12</v>
      </c>
      <c r="P44" s="13">
        <v>29</v>
      </c>
      <c r="Q44" s="13">
        <v>72</v>
      </c>
      <c r="R44" s="45">
        <f>SUM(P44:Q44)</f>
        <v>101</v>
      </c>
      <c r="S44" s="13">
        <v>0</v>
      </c>
      <c r="T44" s="45">
        <f>SUM(R44,O44,S44)</f>
        <v>113</v>
      </c>
      <c r="W44" s="23"/>
      <c r="Y44" s="23"/>
      <c r="Z44" s="23"/>
      <c r="AA44" s="23"/>
      <c r="AB44" s="23"/>
      <c r="AD44" s="23"/>
      <c r="AE44" s="127"/>
      <c r="AF44" s="127"/>
      <c r="AG44" s="127"/>
      <c r="AH44" s="127"/>
      <c r="AI44" s="127"/>
      <c r="AJ44" s="127"/>
      <c r="AK44" s="127"/>
      <c r="AL44" s="127"/>
      <c r="AM44" s="127"/>
      <c r="AN44" s="127"/>
    </row>
    <row r="45" spans="1:40" ht="14.25">
      <c r="A45" s="23" t="s">
        <v>7</v>
      </c>
      <c r="B45" s="13">
        <v>397</v>
      </c>
      <c r="C45" s="13">
        <v>90</v>
      </c>
      <c r="D45" s="45">
        <f>SUM(B45:C45)</f>
        <v>487</v>
      </c>
      <c r="E45" s="13">
        <v>3144</v>
      </c>
      <c r="F45" s="13">
        <v>284</v>
      </c>
      <c r="G45" s="45">
        <f>SUM(E45:F45)</f>
        <v>3428</v>
      </c>
      <c r="H45" s="13">
        <v>5</v>
      </c>
      <c r="I45" s="45">
        <f>SUM(H45,G45,D45)</f>
        <v>3920</v>
      </c>
      <c r="J45" s="55"/>
      <c r="K45" s="107" t="s">
        <v>7</v>
      </c>
      <c r="L45" s="108">
        <v>56</v>
      </c>
      <c r="M45" s="13">
        <v>103</v>
      </c>
      <c r="N45" s="13">
        <v>422</v>
      </c>
      <c r="O45" s="45">
        <f>SUM(L45:N45)</f>
        <v>581</v>
      </c>
      <c r="P45" s="13">
        <v>1327</v>
      </c>
      <c r="Q45" s="13">
        <v>1995</v>
      </c>
      <c r="R45" s="45">
        <f>SUM(P45:Q45)</f>
        <v>3322</v>
      </c>
      <c r="S45" s="13">
        <v>17</v>
      </c>
      <c r="T45" s="45">
        <f>SUM(R45,O45,S45)</f>
        <v>3920</v>
      </c>
      <c r="AE45" s="127"/>
      <c r="AF45" s="127"/>
      <c r="AG45" s="127"/>
      <c r="AH45" s="127"/>
      <c r="AI45" s="127"/>
      <c r="AJ45" s="127"/>
      <c r="AK45" s="127"/>
      <c r="AL45" s="127"/>
      <c r="AM45" s="127"/>
      <c r="AN45" s="127"/>
    </row>
    <row r="46" spans="1:40" ht="14.25">
      <c r="A46" s="109" t="s">
        <v>0</v>
      </c>
      <c r="B46" s="17">
        <v>4261</v>
      </c>
      <c r="C46" s="17">
        <v>1044</v>
      </c>
      <c r="D46" s="17">
        <f>SUM(B46:C46)</f>
        <v>5305</v>
      </c>
      <c r="E46" s="17">
        <v>22992</v>
      </c>
      <c r="F46" s="17">
        <v>2222</v>
      </c>
      <c r="G46" s="17">
        <f>SUM(E46:F46)</f>
        <v>25214</v>
      </c>
      <c r="H46" s="17">
        <v>43</v>
      </c>
      <c r="I46" s="17">
        <f>SUM(H46,G46,D46)</f>
        <v>30562</v>
      </c>
      <c r="J46" s="56"/>
      <c r="K46" s="110" t="s">
        <v>0</v>
      </c>
      <c r="L46" s="16">
        <v>627</v>
      </c>
      <c r="M46" s="17">
        <v>1152</v>
      </c>
      <c r="N46" s="17">
        <v>3795</v>
      </c>
      <c r="O46" s="17">
        <f>SUM(L46:N46)</f>
        <v>5574</v>
      </c>
      <c r="P46" s="17">
        <v>10428</v>
      </c>
      <c r="Q46" s="17">
        <v>14465</v>
      </c>
      <c r="R46" s="17">
        <f>SUM(P46:Q46)</f>
        <v>24893</v>
      </c>
      <c r="S46" s="17">
        <v>95</v>
      </c>
      <c r="T46" s="17">
        <f>SUM(R46,O46,S46)</f>
        <v>30562</v>
      </c>
      <c r="AE46" s="127"/>
      <c r="AF46" s="127"/>
      <c r="AG46" s="127"/>
      <c r="AH46" s="127"/>
      <c r="AI46" s="127"/>
      <c r="AJ46" s="127"/>
      <c r="AK46" s="127"/>
      <c r="AL46" s="127"/>
      <c r="AM46" s="127"/>
      <c r="AN46" s="127"/>
    </row>
    <row r="47" spans="1:40" ht="14.25">
      <c r="A47" s="112" t="s">
        <v>14</v>
      </c>
      <c r="B47" s="19"/>
      <c r="C47" s="19"/>
      <c r="D47" s="46"/>
      <c r="E47" s="19"/>
      <c r="F47" s="19"/>
      <c r="G47" s="46"/>
      <c r="H47" s="19"/>
      <c r="I47" s="46"/>
      <c r="J47" s="55"/>
      <c r="K47" s="104" t="s">
        <v>14</v>
      </c>
      <c r="L47" s="113"/>
      <c r="M47" s="19"/>
      <c r="N47" s="19"/>
      <c r="O47" s="46"/>
      <c r="P47" s="19"/>
      <c r="Q47" s="19"/>
      <c r="R47" s="46"/>
      <c r="S47" s="19"/>
      <c r="T47" s="46"/>
      <c r="AF47" s="127"/>
      <c r="AG47" s="127"/>
      <c r="AH47" s="127"/>
      <c r="AI47" s="127"/>
      <c r="AJ47" s="127"/>
      <c r="AK47" s="127"/>
      <c r="AL47" s="127"/>
      <c r="AM47" s="127"/>
      <c r="AN47" s="127"/>
    </row>
    <row r="48" spans="1:40" ht="14.25">
      <c r="A48" s="23" t="s">
        <v>4</v>
      </c>
      <c r="B48" s="13">
        <f aca="true" t="shared" si="0" ref="B48:I48">SUM(B10,B16,B22,B27,B33,B39,B42)</f>
        <v>10633</v>
      </c>
      <c r="C48" s="13">
        <f t="shared" si="0"/>
        <v>3028</v>
      </c>
      <c r="D48" s="45">
        <f t="shared" si="0"/>
        <v>13661</v>
      </c>
      <c r="E48" s="13">
        <f t="shared" si="0"/>
        <v>23271</v>
      </c>
      <c r="F48" s="13">
        <f t="shared" si="0"/>
        <v>4595</v>
      </c>
      <c r="G48" s="45">
        <f t="shared" si="0"/>
        <v>27866</v>
      </c>
      <c r="H48" s="13">
        <f t="shared" si="0"/>
        <v>161</v>
      </c>
      <c r="I48" s="45">
        <f t="shared" si="0"/>
        <v>41688</v>
      </c>
      <c r="J48" s="55"/>
      <c r="K48" s="107" t="s">
        <v>4</v>
      </c>
      <c r="L48" s="108">
        <f aca="true" t="shared" si="1" ref="L48:T48">SUM(L10,L16,L22,L27,L33,L39,L42)</f>
        <v>1945</v>
      </c>
      <c r="M48" s="13">
        <f t="shared" si="1"/>
        <v>2708</v>
      </c>
      <c r="N48" s="13">
        <f t="shared" si="1"/>
        <v>6385</v>
      </c>
      <c r="O48" s="45">
        <f t="shared" si="1"/>
        <v>11038</v>
      </c>
      <c r="P48" s="13">
        <f t="shared" si="1"/>
        <v>12879</v>
      </c>
      <c r="Q48" s="13">
        <f t="shared" si="1"/>
        <v>17455</v>
      </c>
      <c r="R48" s="45">
        <f t="shared" si="1"/>
        <v>30334</v>
      </c>
      <c r="S48" s="13">
        <f t="shared" si="1"/>
        <v>316</v>
      </c>
      <c r="T48" s="45">
        <f t="shared" si="1"/>
        <v>41688</v>
      </c>
      <c r="AF48" s="127"/>
      <c r="AG48" s="127"/>
      <c r="AH48" s="127"/>
      <c r="AI48" s="127"/>
      <c r="AJ48" s="127"/>
      <c r="AK48" s="127"/>
      <c r="AL48" s="127"/>
      <c r="AM48" s="127"/>
      <c r="AN48" s="127"/>
    </row>
    <row r="49" spans="1:40" ht="14.25">
      <c r="A49" s="23" t="s">
        <v>5</v>
      </c>
      <c r="B49" s="13">
        <f aca="true" t="shared" si="2" ref="B49:I49">SUM(B11,B17,B23,B28,B34,B43)</f>
        <v>28455</v>
      </c>
      <c r="C49" s="13">
        <f t="shared" si="2"/>
        <v>7630</v>
      </c>
      <c r="D49" s="45">
        <f t="shared" si="2"/>
        <v>36085</v>
      </c>
      <c r="E49" s="13">
        <f t="shared" si="2"/>
        <v>108298</v>
      </c>
      <c r="F49" s="13">
        <f t="shared" si="2"/>
        <v>13250</v>
      </c>
      <c r="G49" s="45">
        <f t="shared" si="2"/>
        <v>121548</v>
      </c>
      <c r="H49" s="13">
        <f t="shared" si="2"/>
        <v>460</v>
      </c>
      <c r="I49" s="45">
        <f t="shared" si="2"/>
        <v>158093</v>
      </c>
      <c r="J49" s="55"/>
      <c r="K49" s="107" t="s">
        <v>5</v>
      </c>
      <c r="L49" s="108">
        <f aca="true" t="shared" si="3" ref="L49:T49">SUM(L11,L17,L23,L28,L34,L43)</f>
        <v>3799</v>
      </c>
      <c r="M49" s="13">
        <f t="shared" si="3"/>
        <v>6778</v>
      </c>
      <c r="N49" s="13">
        <f t="shared" si="3"/>
        <v>17296</v>
      </c>
      <c r="O49" s="45">
        <f t="shared" si="3"/>
        <v>27873</v>
      </c>
      <c r="P49" s="13">
        <f t="shared" si="3"/>
        <v>47998</v>
      </c>
      <c r="Q49" s="13">
        <f t="shared" si="3"/>
        <v>81297</v>
      </c>
      <c r="R49" s="45">
        <f t="shared" si="3"/>
        <v>129295</v>
      </c>
      <c r="S49" s="13">
        <f t="shared" si="3"/>
        <v>925</v>
      </c>
      <c r="T49" s="45">
        <f t="shared" si="3"/>
        <v>158093</v>
      </c>
      <c r="AE49" s="127"/>
      <c r="AF49" s="127"/>
      <c r="AG49" s="127"/>
      <c r="AH49" s="127"/>
      <c r="AI49" s="127"/>
      <c r="AJ49" s="127"/>
      <c r="AK49" s="127"/>
      <c r="AL49" s="127"/>
      <c r="AM49" s="127"/>
      <c r="AN49" s="127"/>
    </row>
    <row r="50" spans="1:40" ht="14.25">
      <c r="A50" s="23" t="s">
        <v>6</v>
      </c>
      <c r="B50" s="13">
        <f aca="true" t="shared" si="4" ref="B50:I50">SUM(B12,B18,B29,B35,B44)</f>
        <v>34</v>
      </c>
      <c r="C50" s="13">
        <f t="shared" si="4"/>
        <v>5</v>
      </c>
      <c r="D50" s="45">
        <f t="shared" si="4"/>
        <v>39</v>
      </c>
      <c r="E50" s="13">
        <f t="shared" si="4"/>
        <v>63</v>
      </c>
      <c r="F50" s="13">
        <f t="shared" si="4"/>
        <v>11</v>
      </c>
      <c r="G50" s="45">
        <f t="shared" si="4"/>
        <v>74</v>
      </c>
      <c r="H50" s="13">
        <f t="shared" si="4"/>
        <v>0</v>
      </c>
      <c r="I50" s="45">
        <f t="shared" si="4"/>
        <v>113</v>
      </c>
      <c r="J50" s="55"/>
      <c r="K50" s="107" t="s">
        <v>6</v>
      </c>
      <c r="L50" s="108">
        <f aca="true" t="shared" si="5" ref="L50:T50">SUM(L12,L18,L29,L35,L44)</f>
        <v>0</v>
      </c>
      <c r="M50" s="13">
        <f t="shared" si="5"/>
        <v>2</v>
      </c>
      <c r="N50" s="13">
        <f t="shared" si="5"/>
        <v>10</v>
      </c>
      <c r="O50" s="45">
        <f t="shared" si="5"/>
        <v>12</v>
      </c>
      <c r="P50" s="13">
        <f t="shared" si="5"/>
        <v>29</v>
      </c>
      <c r="Q50" s="13">
        <f t="shared" si="5"/>
        <v>72</v>
      </c>
      <c r="R50" s="45">
        <f t="shared" si="5"/>
        <v>101</v>
      </c>
      <c r="S50" s="13">
        <f t="shared" si="5"/>
        <v>0</v>
      </c>
      <c r="T50" s="45">
        <f t="shared" si="5"/>
        <v>113</v>
      </c>
      <c r="AE50" s="127"/>
      <c r="AF50" s="127"/>
      <c r="AG50" s="127"/>
      <c r="AH50" s="127"/>
      <c r="AI50" s="127"/>
      <c r="AJ50" s="127"/>
      <c r="AK50" s="127"/>
      <c r="AL50" s="127"/>
      <c r="AM50" s="127"/>
      <c r="AN50" s="127"/>
    </row>
    <row r="51" spans="1:40" ht="14.25">
      <c r="A51" s="23" t="s">
        <v>7</v>
      </c>
      <c r="B51" s="13">
        <f aca="true" t="shared" si="6" ref="B51:I51">SUM(B13,B19,B24,B30,B36,B45)</f>
        <v>13872</v>
      </c>
      <c r="C51" s="13">
        <f t="shared" si="6"/>
        <v>3333</v>
      </c>
      <c r="D51" s="45">
        <f t="shared" si="6"/>
        <v>17205</v>
      </c>
      <c r="E51" s="13">
        <f t="shared" si="6"/>
        <v>34869</v>
      </c>
      <c r="F51" s="13">
        <f t="shared" si="6"/>
        <v>5457</v>
      </c>
      <c r="G51" s="45">
        <f t="shared" si="6"/>
        <v>40326</v>
      </c>
      <c r="H51" s="13">
        <f t="shared" si="6"/>
        <v>200</v>
      </c>
      <c r="I51" s="45">
        <f t="shared" si="6"/>
        <v>57731</v>
      </c>
      <c r="J51" s="55"/>
      <c r="K51" s="107" t="s">
        <v>7</v>
      </c>
      <c r="L51" s="108">
        <f aca="true" t="shared" si="7" ref="L51:T51">SUM(L13,L19,L24,L30,L36,L45)</f>
        <v>2814</v>
      </c>
      <c r="M51" s="13">
        <f t="shared" si="7"/>
        <v>3185</v>
      </c>
      <c r="N51" s="13">
        <f t="shared" si="7"/>
        <v>7199</v>
      </c>
      <c r="O51" s="45">
        <f t="shared" si="7"/>
        <v>13198</v>
      </c>
      <c r="P51" s="13">
        <f t="shared" si="7"/>
        <v>17302</v>
      </c>
      <c r="Q51" s="13">
        <f t="shared" si="7"/>
        <v>26873</v>
      </c>
      <c r="R51" s="45">
        <f t="shared" si="7"/>
        <v>44175</v>
      </c>
      <c r="S51" s="13">
        <f t="shared" si="7"/>
        <v>358</v>
      </c>
      <c r="T51" s="45">
        <f t="shared" si="7"/>
        <v>57731</v>
      </c>
      <c r="AE51" s="127"/>
      <c r="AF51" s="127"/>
      <c r="AG51" s="127"/>
      <c r="AH51" s="127"/>
      <c r="AI51" s="127"/>
      <c r="AJ51" s="127"/>
      <c r="AK51" s="127"/>
      <c r="AL51" s="127"/>
      <c r="AM51" s="127"/>
      <c r="AN51" s="127"/>
    </row>
    <row r="52" spans="1:40" ht="14.25">
      <c r="A52" s="109" t="s">
        <v>15</v>
      </c>
      <c r="B52" s="17">
        <f aca="true" t="shared" si="8" ref="B52:I52">SUM(B48:B51)</f>
        <v>52994</v>
      </c>
      <c r="C52" s="17">
        <f t="shared" si="8"/>
        <v>13996</v>
      </c>
      <c r="D52" s="17">
        <f t="shared" si="8"/>
        <v>66990</v>
      </c>
      <c r="E52" s="17">
        <f t="shared" si="8"/>
        <v>166501</v>
      </c>
      <c r="F52" s="17">
        <f t="shared" si="8"/>
        <v>23313</v>
      </c>
      <c r="G52" s="17">
        <f t="shared" si="8"/>
        <v>189814</v>
      </c>
      <c r="H52" s="17">
        <f t="shared" si="8"/>
        <v>821</v>
      </c>
      <c r="I52" s="17">
        <f t="shared" si="8"/>
        <v>257625</v>
      </c>
      <c r="J52" s="56"/>
      <c r="K52" s="110" t="s">
        <v>15</v>
      </c>
      <c r="L52" s="16">
        <f aca="true" t="shared" si="9" ref="L52:T52">SUM(L48:L51)</f>
        <v>8558</v>
      </c>
      <c r="M52" s="17">
        <f t="shared" si="9"/>
        <v>12673</v>
      </c>
      <c r="N52" s="17">
        <f t="shared" si="9"/>
        <v>30890</v>
      </c>
      <c r="O52" s="17">
        <f t="shared" si="9"/>
        <v>52121</v>
      </c>
      <c r="P52" s="17">
        <f t="shared" si="9"/>
        <v>78208</v>
      </c>
      <c r="Q52" s="17">
        <f t="shared" si="9"/>
        <v>125697</v>
      </c>
      <c r="R52" s="17">
        <f t="shared" si="9"/>
        <v>203905</v>
      </c>
      <c r="S52" s="17">
        <f t="shared" si="9"/>
        <v>1599</v>
      </c>
      <c r="T52" s="17">
        <f t="shared" si="9"/>
        <v>257625</v>
      </c>
      <c r="AE52" s="127"/>
      <c r="AF52" s="127"/>
      <c r="AG52" s="127"/>
      <c r="AH52" s="127"/>
      <c r="AI52" s="127"/>
      <c r="AJ52" s="127"/>
      <c r="AK52" s="127"/>
      <c r="AL52" s="127"/>
      <c r="AM52" s="127"/>
      <c r="AN52" s="127"/>
    </row>
    <row r="53" spans="1:31" ht="14.25">
      <c r="A53" s="23"/>
      <c r="O53" s="22"/>
      <c r="T53" s="22"/>
      <c r="AE53" s="127"/>
    </row>
    <row r="54" spans="1:31" ht="14.25">
      <c r="A54" s="80" t="s">
        <v>59</v>
      </c>
      <c r="AE54" s="127"/>
    </row>
    <row r="55" spans="1:31" ht="14.25">
      <c r="A55" s="80" t="s">
        <v>60</v>
      </c>
      <c r="AE55" s="127"/>
    </row>
    <row r="56" spans="1:31" ht="14.25">
      <c r="A56" s="21"/>
      <c r="AE56" s="127"/>
    </row>
    <row r="57" spans="1:31" ht="14.25">
      <c r="A57" s="21"/>
      <c r="AE57" s="127"/>
    </row>
    <row r="58" spans="1:31" ht="14.25">
      <c r="A58" s="21"/>
      <c r="AE58" s="127"/>
    </row>
    <row r="59" ht="14.25">
      <c r="AE59" s="127"/>
    </row>
    <row r="60" ht="14.25">
      <c r="AE60" s="127"/>
    </row>
    <row r="61" ht="14.25">
      <c r="AE61" s="127"/>
    </row>
    <row r="62" ht="14.25">
      <c r="AE62" s="127"/>
    </row>
  </sheetData>
  <sheetProtection/>
  <mergeCells count="11">
    <mergeCell ref="E7:G7"/>
    <mergeCell ref="P7:R7"/>
    <mergeCell ref="A3:I3"/>
    <mergeCell ref="K3:T3"/>
    <mergeCell ref="L1:T1"/>
    <mergeCell ref="B7:D7"/>
    <mergeCell ref="L7:O7"/>
    <mergeCell ref="A2:I2"/>
    <mergeCell ref="A5:I5"/>
    <mergeCell ref="K5:T5"/>
    <mergeCell ref="K2:T2"/>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AN58"/>
  <sheetViews>
    <sheetView zoomScalePageLayoutView="0" workbookViewId="0" topLeftCell="A1">
      <selection activeCell="A63" sqref="A63"/>
    </sheetView>
  </sheetViews>
  <sheetFormatPr defaultColWidth="9.140625" defaultRowHeight="15"/>
  <cols>
    <col min="1" max="1" width="25.7109375" style="27" customWidth="1"/>
    <col min="2" max="2" width="11.140625" style="22" customWidth="1"/>
    <col min="3" max="3" width="12.140625" style="22" customWidth="1"/>
    <col min="4" max="4" width="9.57421875" style="47" customWidth="1"/>
    <col min="5" max="5" width="11.140625" style="22" customWidth="1"/>
    <col min="6" max="7" width="11.00390625" style="22" customWidth="1"/>
    <col min="8" max="8" width="10.57421875" style="22" customWidth="1"/>
    <col min="9" max="9" width="10.8515625" style="47" customWidth="1"/>
    <col min="10" max="10" width="11.140625" style="47" customWidth="1"/>
    <col min="11" max="11" width="26.421875" style="22" customWidth="1"/>
    <col min="12" max="12" width="10.00390625" style="22" customWidth="1"/>
    <col min="13" max="14" width="9.57421875" style="22" customWidth="1"/>
    <col min="15" max="15" width="9.00390625" style="47" customWidth="1"/>
    <col min="16" max="17" width="9.7109375" style="22" customWidth="1"/>
    <col min="18" max="18" width="10.57421875" style="22" customWidth="1"/>
    <col min="19" max="19" width="10.8515625" style="22" customWidth="1"/>
    <col min="20" max="20" width="10.28125" style="47" customWidth="1"/>
    <col min="21" max="16384" width="8.8515625" style="22" customWidth="1"/>
  </cols>
  <sheetData>
    <row r="1" spans="1:20" s="93" customFormat="1" ht="12.75">
      <c r="A1" s="1"/>
      <c r="D1" s="94"/>
      <c r="I1" s="94"/>
      <c r="J1" s="94"/>
      <c r="K1" s="27"/>
      <c r="L1" s="187"/>
      <c r="M1" s="187"/>
      <c r="N1" s="187"/>
      <c r="O1" s="187"/>
      <c r="P1" s="187"/>
      <c r="Q1" s="187"/>
      <c r="R1" s="187"/>
      <c r="S1" s="187"/>
      <c r="T1" s="187"/>
    </row>
    <row r="2" spans="1:20" s="93" customFormat="1" ht="12.75">
      <c r="A2" s="187" t="s">
        <v>21</v>
      </c>
      <c r="B2" s="187"/>
      <c r="C2" s="187"/>
      <c r="D2" s="187"/>
      <c r="E2" s="187"/>
      <c r="F2" s="187"/>
      <c r="G2" s="187"/>
      <c r="H2" s="187"/>
      <c r="I2" s="187"/>
      <c r="J2" s="96"/>
      <c r="K2" s="187" t="s">
        <v>21</v>
      </c>
      <c r="L2" s="187"/>
      <c r="M2" s="187"/>
      <c r="N2" s="187"/>
      <c r="O2" s="187"/>
      <c r="P2" s="187"/>
      <c r="Q2" s="187"/>
      <c r="R2" s="187"/>
      <c r="S2" s="187"/>
      <c r="T2" s="187"/>
    </row>
    <row r="3" spans="1:20" s="122" customFormat="1" ht="12.75">
      <c r="A3" s="186" t="s">
        <v>101</v>
      </c>
      <c r="B3" s="186"/>
      <c r="C3" s="186"/>
      <c r="D3" s="186"/>
      <c r="E3" s="186"/>
      <c r="F3" s="186"/>
      <c r="G3" s="186"/>
      <c r="H3" s="186"/>
      <c r="I3" s="186"/>
      <c r="J3" s="125"/>
      <c r="K3" s="186" t="s">
        <v>101</v>
      </c>
      <c r="L3" s="186"/>
      <c r="M3" s="186"/>
      <c r="N3" s="186"/>
      <c r="O3" s="186"/>
      <c r="P3" s="186"/>
      <c r="Q3" s="186"/>
      <c r="R3" s="186"/>
      <c r="S3" s="186"/>
      <c r="T3" s="186"/>
    </row>
    <row r="4" spans="1:20" s="93" customFormat="1" ht="6.75" customHeight="1">
      <c r="A4" s="96"/>
      <c r="B4" s="96"/>
      <c r="C4" s="96"/>
      <c r="D4" s="96"/>
      <c r="E4" s="96"/>
      <c r="F4" s="96"/>
      <c r="G4" s="96"/>
      <c r="H4" s="96"/>
      <c r="I4" s="96"/>
      <c r="J4" s="96"/>
      <c r="K4" s="92"/>
      <c r="L4" s="92"/>
      <c r="M4" s="92"/>
      <c r="N4" s="92"/>
      <c r="O4" s="92"/>
      <c r="P4" s="92"/>
      <c r="Q4" s="92"/>
      <c r="R4" s="92"/>
      <c r="S4" s="92"/>
      <c r="T4" s="92"/>
    </row>
    <row r="5" spans="1:20" s="93" customFormat="1" ht="12.75">
      <c r="A5" s="187" t="s">
        <v>27</v>
      </c>
      <c r="B5" s="187"/>
      <c r="C5" s="187"/>
      <c r="D5" s="187"/>
      <c r="E5" s="187"/>
      <c r="F5" s="187"/>
      <c r="G5" s="187"/>
      <c r="H5" s="187"/>
      <c r="I5" s="187"/>
      <c r="J5" s="96"/>
      <c r="K5" s="189" t="s">
        <v>16</v>
      </c>
      <c r="L5" s="189"/>
      <c r="M5" s="189"/>
      <c r="N5" s="189"/>
      <c r="O5" s="189"/>
      <c r="P5" s="189"/>
      <c r="Q5" s="189"/>
      <c r="R5" s="189"/>
      <c r="S5" s="189"/>
      <c r="T5" s="189"/>
    </row>
    <row r="6" spans="1:20" ht="8.25" customHeight="1" thickBot="1">
      <c r="A6" s="96"/>
      <c r="B6" s="96"/>
      <c r="C6" s="96"/>
      <c r="D6" s="96"/>
      <c r="E6" s="96"/>
      <c r="F6" s="96"/>
      <c r="G6" s="96"/>
      <c r="H6" s="96"/>
      <c r="I6" s="96"/>
      <c r="J6" s="96"/>
      <c r="L6" s="96"/>
      <c r="M6" s="96"/>
      <c r="N6" s="96"/>
      <c r="O6" s="96"/>
      <c r="P6" s="96"/>
      <c r="Q6" s="96"/>
      <c r="R6" s="96"/>
      <c r="S6" s="96"/>
      <c r="T6" s="96"/>
    </row>
    <row r="7" spans="1:20" ht="14.25">
      <c r="A7" s="95"/>
      <c r="B7" s="188" t="s">
        <v>33</v>
      </c>
      <c r="C7" s="188"/>
      <c r="D7" s="188"/>
      <c r="E7" s="183" t="s">
        <v>34</v>
      </c>
      <c r="F7" s="184"/>
      <c r="G7" s="185"/>
      <c r="H7" s="97"/>
      <c r="I7" s="95"/>
      <c r="J7" s="92"/>
      <c r="K7" s="98"/>
      <c r="L7" s="183" t="s">
        <v>33</v>
      </c>
      <c r="M7" s="184"/>
      <c r="N7" s="184"/>
      <c r="O7" s="185"/>
      <c r="P7" s="183" t="s">
        <v>34</v>
      </c>
      <c r="Q7" s="184"/>
      <c r="R7" s="185"/>
      <c r="S7" s="97"/>
      <c r="T7" s="95"/>
    </row>
    <row r="8" spans="1:20" ht="64.5" customHeight="1">
      <c r="A8" s="62"/>
      <c r="B8" s="59" t="s">
        <v>47</v>
      </c>
      <c r="C8" s="59" t="s">
        <v>57</v>
      </c>
      <c r="D8" s="60" t="s">
        <v>36</v>
      </c>
      <c r="E8" s="59" t="s">
        <v>48</v>
      </c>
      <c r="F8" s="59" t="s">
        <v>58</v>
      </c>
      <c r="G8" s="60" t="s">
        <v>37</v>
      </c>
      <c r="H8" s="59" t="s">
        <v>32</v>
      </c>
      <c r="I8" s="61" t="s">
        <v>15</v>
      </c>
      <c r="J8" s="28"/>
      <c r="K8" s="62"/>
      <c r="L8" s="58" t="s">
        <v>28</v>
      </c>
      <c r="M8" s="59" t="s">
        <v>29</v>
      </c>
      <c r="N8" s="59" t="s">
        <v>30</v>
      </c>
      <c r="O8" s="60" t="s">
        <v>36</v>
      </c>
      <c r="P8" s="59" t="s">
        <v>35</v>
      </c>
      <c r="Q8" s="59" t="s">
        <v>31</v>
      </c>
      <c r="R8" s="60" t="s">
        <v>37</v>
      </c>
      <c r="S8" s="59" t="s">
        <v>32</v>
      </c>
      <c r="T8" s="61" t="s">
        <v>15</v>
      </c>
    </row>
    <row r="9" spans="1:20" ht="14.25">
      <c r="A9" s="99" t="s">
        <v>3</v>
      </c>
      <c r="B9" s="100"/>
      <c r="C9" s="100"/>
      <c r="D9" s="101"/>
      <c r="E9" s="102"/>
      <c r="F9" s="102"/>
      <c r="G9" s="101"/>
      <c r="H9" s="102"/>
      <c r="I9" s="103"/>
      <c r="J9" s="55"/>
      <c r="K9" s="104" t="s">
        <v>3</v>
      </c>
      <c r="L9" s="105"/>
      <c r="M9" s="100"/>
      <c r="N9" s="102"/>
      <c r="O9" s="106"/>
      <c r="P9" s="102"/>
      <c r="Q9" s="102"/>
      <c r="R9" s="101"/>
      <c r="S9" s="102"/>
      <c r="T9" s="103"/>
    </row>
    <row r="10" spans="1:40" ht="14.25">
      <c r="A10" s="23" t="s">
        <v>4</v>
      </c>
      <c r="B10" s="13">
        <v>3469</v>
      </c>
      <c r="C10" s="13">
        <v>1372</v>
      </c>
      <c r="D10" s="45">
        <f>SUM(B10:C10)</f>
        <v>4841</v>
      </c>
      <c r="E10" s="13">
        <v>11994</v>
      </c>
      <c r="F10" s="13">
        <v>1839</v>
      </c>
      <c r="G10" s="45">
        <f>SUM(E10:F10)</f>
        <v>13833</v>
      </c>
      <c r="H10" s="13">
        <v>13</v>
      </c>
      <c r="I10" s="45">
        <f>SUM(H10,G10,D10)</f>
        <v>18687</v>
      </c>
      <c r="J10" s="55"/>
      <c r="K10" s="107" t="s">
        <v>4</v>
      </c>
      <c r="L10" s="108">
        <v>1354</v>
      </c>
      <c r="M10" s="13">
        <v>1533</v>
      </c>
      <c r="N10" s="13">
        <v>2977</v>
      </c>
      <c r="O10" s="45">
        <f>SUM(L10:N10)</f>
        <v>5864</v>
      </c>
      <c r="P10" s="13">
        <v>5700</v>
      </c>
      <c r="Q10" s="13">
        <v>7054</v>
      </c>
      <c r="R10" s="45">
        <f>SUM(P10:Q10)</f>
        <v>12754</v>
      </c>
      <c r="S10" s="13">
        <v>69</v>
      </c>
      <c r="T10" s="45">
        <f>SUM(S10,R10,O10)</f>
        <v>18687</v>
      </c>
      <c r="AF10" s="127"/>
      <c r="AG10" s="127"/>
      <c r="AH10" s="127"/>
      <c r="AI10" s="127"/>
      <c r="AJ10" s="127"/>
      <c r="AK10" s="127"/>
      <c r="AL10" s="127"/>
      <c r="AM10" s="127"/>
      <c r="AN10" s="127"/>
    </row>
    <row r="11" spans="1:40" ht="14.25">
      <c r="A11" s="23" t="s">
        <v>5</v>
      </c>
      <c r="B11" s="13">
        <v>10670</v>
      </c>
      <c r="C11" s="13">
        <v>4614</v>
      </c>
      <c r="D11" s="45">
        <f>SUM(B11:C11)</f>
        <v>15284</v>
      </c>
      <c r="E11" s="13">
        <v>50682</v>
      </c>
      <c r="F11" s="13">
        <v>6321</v>
      </c>
      <c r="G11" s="45">
        <f>SUM(E11:F11)</f>
        <v>57003</v>
      </c>
      <c r="H11" s="13">
        <v>58</v>
      </c>
      <c r="I11" s="45">
        <f>SUM(H11,G11,D11)</f>
        <v>72345</v>
      </c>
      <c r="J11" s="55"/>
      <c r="K11" s="107" t="s">
        <v>5</v>
      </c>
      <c r="L11" s="108">
        <v>3103</v>
      </c>
      <c r="M11" s="13">
        <v>3880</v>
      </c>
      <c r="N11" s="13">
        <v>8056</v>
      </c>
      <c r="O11" s="45">
        <f>SUM(L11:N11)</f>
        <v>15039</v>
      </c>
      <c r="P11" s="13">
        <v>22670</v>
      </c>
      <c r="Q11" s="13">
        <v>34307</v>
      </c>
      <c r="R11" s="45">
        <f>SUM(P11:Q11)</f>
        <v>56977</v>
      </c>
      <c r="S11" s="13">
        <v>329</v>
      </c>
      <c r="T11" s="45">
        <f>SUM(S11,R11,O11)</f>
        <v>72345</v>
      </c>
      <c r="AF11" s="127"/>
      <c r="AG11" s="127"/>
      <c r="AH11" s="127"/>
      <c r="AI11" s="127"/>
      <c r="AJ11" s="127"/>
      <c r="AK11" s="127"/>
      <c r="AL11" s="127"/>
      <c r="AM11" s="127"/>
      <c r="AN11" s="127"/>
    </row>
    <row r="12" spans="1:40" ht="14.25">
      <c r="A12" s="23" t="s">
        <v>6</v>
      </c>
      <c r="B12" s="13">
        <v>0</v>
      </c>
      <c r="C12" s="13">
        <v>0</v>
      </c>
      <c r="D12" s="45">
        <f>SUM(B12:C12)</f>
        <v>0</v>
      </c>
      <c r="E12" s="13">
        <v>0</v>
      </c>
      <c r="F12" s="13">
        <v>0</v>
      </c>
      <c r="G12" s="45">
        <f>SUM(E12:F12)</f>
        <v>0</v>
      </c>
      <c r="H12" s="13">
        <v>0</v>
      </c>
      <c r="I12" s="45">
        <f>SUM(H12,G12,D12)</f>
        <v>0</v>
      </c>
      <c r="J12" s="55"/>
      <c r="K12" s="107" t="s">
        <v>6</v>
      </c>
      <c r="L12" s="108">
        <v>0</v>
      </c>
      <c r="M12" s="13">
        <v>0</v>
      </c>
      <c r="N12" s="13">
        <v>0</v>
      </c>
      <c r="O12" s="45">
        <f>SUM(L12:N12)</f>
        <v>0</v>
      </c>
      <c r="P12" s="13">
        <v>0</v>
      </c>
      <c r="Q12" s="13">
        <v>0</v>
      </c>
      <c r="R12" s="45">
        <f>SUM(P12:Q12)</f>
        <v>0</v>
      </c>
      <c r="S12" s="13">
        <v>0</v>
      </c>
      <c r="T12" s="45">
        <f>SUM(S12,R12,O12)</f>
        <v>0</v>
      </c>
      <c r="AF12" s="127"/>
      <c r="AG12" s="127"/>
      <c r="AH12" s="127"/>
      <c r="AI12" s="127"/>
      <c r="AJ12" s="127"/>
      <c r="AK12" s="127"/>
      <c r="AL12" s="127"/>
      <c r="AM12" s="127"/>
      <c r="AN12" s="127"/>
    </row>
    <row r="13" spans="1:40" ht="14.25">
      <c r="A13" s="23" t="s">
        <v>7</v>
      </c>
      <c r="B13" s="13">
        <v>6464</v>
      </c>
      <c r="C13" s="13">
        <v>2349</v>
      </c>
      <c r="D13" s="45">
        <f>SUM(B13:C13)</f>
        <v>8813</v>
      </c>
      <c r="E13" s="13">
        <v>23331</v>
      </c>
      <c r="F13" s="13">
        <v>2763</v>
      </c>
      <c r="G13" s="45">
        <f>SUM(E13:F13)</f>
        <v>26094</v>
      </c>
      <c r="H13" s="13">
        <v>12</v>
      </c>
      <c r="I13" s="45">
        <f>SUM(H13,G13,D13)</f>
        <v>34919</v>
      </c>
      <c r="J13" s="55"/>
      <c r="K13" s="107" t="s">
        <v>7</v>
      </c>
      <c r="L13" s="108">
        <v>3118</v>
      </c>
      <c r="M13" s="13">
        <v>2607</v>
      </c>
      <c r="N13" s="13">
        <v>4428</v>
      </c>
      <c r="O13" s="45">
        <f>SUM(L13:N13)</f>
        <v>10153</v>
      </c>
      <c r="P13" s="13">
        <v>10555</v>
      </c>
      <c r="Q13" s="13">
        <v>14129</v>
      </c>
      <c r="R13" s="45">
        <f>SUM(P13:Q13)</f>
        <v>24684</v>
      </c>
      <c r="S13" s="13">
        <v>82</v>
      </c>
      <c r="T13" s="45">
        <f>SUM(S13,R13,O13)</f>
        <v>34919</v>
      </c>
      <c r="AF13" s="127"/>
      <c r="AG13" s="127"/>
      <c r="AH13" s="127"/>
      <c r="AI13" s="127"/>
      <c r="AJ13" s="127"/>
      <c r="AK13" s="127"/>
      <c r="AL13" s="127"/>
      <c r="AM13" s="127"/>
      <c r="AN13" s="127"/>
    </row>
    <row r="14" spans="1:40" ht="14.25">
      <c r="A14" s="109" t="s">
        <v>0</v>
      </c>
      <c r="B14" s="17">
        <v>20603</v>
      </c>
      <c r="C14" s="17">
        <v>8335</v>
      </c>
      <c r="D14" s="17">
        <f>SUM(B14:C14)</f>
        <v>28938</v>
      </c>
      <c r="E14" s="17">
        <v>86007</v>
      </c>
      <c r="F14" s="17">
        <v>10923</v>
      </c>
      <c r="G14" s="17">
        <f>SUM(E14:F14)</f>
        <v>96930</v>
      </c>
      <c r="H14" s="17">
        <v>83</v>
      </c>
      <c r="I14" s="17">
        <f>SUM(H14,G14,D14)</f>
        <v>125951</v>
      </c>
      <c r="J14" s="56"/>
      <c r="K14" s="110" t="s">
        <v>0</v>
      </c>
      <c r="L14" s="16">
        <v>7575</v>
      </c>
      <c r="M14" s="17">
        <v>8020</v>
      </c>
      <c r="N14" s="17">
        <v>15461</v>
      </c>
      <c r="O14" s="17">
        <f>SUM(L14:N14)</f>
        <v>31056</v>
      </c>
      <c r="P14" s="17">
        <v>38925</v>
      </c>
      <c r="Q14" s="17">
        <v>55490</v>
      </c>
      <c r="R14" s="17">
        <f>SUM(P14:Q14)</f>
        <v>94415</v>
      </c>
      <c r="S14" s="17">
        <v>480</v>
      </c>
      <c r="T14" s="17">
        <f>SUM(S14,R14,O14)</f>
        <v>125951</v>
      </c>
      <c r="AF14" s="127"/>
      <c r="AG14" s="127"/>
      <c r="AH14" s="127"/>
      <c r="AI14" s="127"/>
      <c r="AJ14" s="127"/>
      <c r="AK14" s="127"/>
      <c r="AL14" s="127"/>
      <c r="AM14" s="127"/>
      <c r="AN14" s="127"/>
    </row>
    <row r="15" spans="1:40" ht="14.25">
      <c r="A15" s="27" t="s">
        <v>8</v>
      </c>
      <c r="B15" s="13"/>
      <c r="C15" s="13"/>
      <c r="D15" s="45"/>
      <c r="E15" s="13"/>
      <c r="F15" s="13"/>
      <c r="G15" s="45"/>
      <c r="H15" s="13"/>
      <c r="I15" s="45"/>
      <c r="J15" s="56"/>
      <c r="K15" s="111" t="s">
        <v>8</v>
      </c>
      <c r="L15" s="108"/>
      <c r="M15" s="13"/>
      <c r="N15" s="13"/>
      <c r="O15" s="45"/>
      <c r="P15" s="13"/>
      <c r="Q15" s="13"/>
      <c r="R15" s="45"/>
      <c r="S15" s="13"/>
      <c r="T15" s="45"/>
      <c r="AF15" s="127"/>
      <c r="AG15" s="127"/>
      <c r="AH15" s="127"/>
      <c r="AI15" s="127"/>
      <c r="AJ15" s="127"/>
      <c r="AK15" s="127"/>
      <c r="AL15" s="127"/>
      <c r="AM15" s="127"/>
      <c r="AN15" s="127"/>
    </row>
    <row r="16" spans="1:40" ht="14.25">
      <c r="A16" s="23" t="s">
        <v>4</v>
      </c>
      <c r="B16" s="13">
        <v>2795</v>
      </c>
      <c r="C16" s="13">
        <v>1095</v>
      </c>
      <c r="D16" s="45">
        <f>SUM(B16:C16)</f>
        <v>3890</v>
      </c>
      <c r="E16" s="13">
        <v>5909</v>
      </c>
      <c r="F16" s="13">
        <v>1661</v>
      </c>
      <c r="G16" s="45">
        <f>SUM(E16:F16)</f>
        <v>7570</v>
      </c>
      <c r="H16" s="13">
        <v>7</v>
      </c>
      <c r="I16" s="45">
        <f>SUM(H16,G16,D16)</f>
        <v>11467</v>
      </c>
      <c r="J16" s="55"/>
      <c r="K16" s="107" t="s">
        <v>4</v>
      </c>
      <c r="L16" s="108">
        <v>361</v>
      </c>
      <c r="M16" s="13">
        <v>580</v>
      </c>
      <c r="N16" s="13">
        <v>1506</v>
      </c>
      <c r="O16" s="45">
        <f>SUM(L16:N16)</f>
        <v>2447</v>
      </c>
      <c r="P16" s="13">
        <v>3438</v>
      </c>
      <c r="Q16" s="13">
        <v>5545</v>
      </c>
      <c r="R16" s="45">
        <f>SUM(P16:Q16)</f>
        <v>8983</v>
      </c>
      <c r="S16" s="13">
        <v>37</v>
      </c>
      <c r="T16" s="45">
        <f>SUM(S16,R16,O16)</f>
        <v>11467</v>
      </c>
      <c r="AF16" s="127"/>
      <c r="AG16" s="127"/>
      <c r="AH16" s="127"/>
      <c r="AI16" s="127"/>
      <c r="AJ16" s="127"/>
      <c r="AK16" s="127"/>
      <c r="AL16" s="127"/>
      <c r="AM16" s="127"/>
      <c r="AN16" s="127"/>
    </row>
    <row r="17" spans="1:40" ht="14.25">
      <c r="A17" s="23" t="s">
        <v>5</v>
      </c>
      <c r="B17" s="13">
        <v>7465</v>
      </c>
      <c r="C17" s="13">
        <v>2831</v>
      </c>
      <c r="D17" s="45">
        <f>SUM(B17:C17)</f>
        <v>10296</v>
      </c>
      <c r="E17" s="13">
        <v>22945</v>
      </c>
      <c r="F17" s="13">
        <v>4175</v>
      </c>
      <c r="G17" s="45">
        <f>SUM(E17:F17)</f>
        <v>27120</v>
      </c>
      <c r="H17" s="13">
        <v>27</v>
      </c>
      <c r="I17" s="45">
        <f>SUM(H17,G17,D17)</f>
        <v>37443</v>
      </c>
      <c r="J17" s="55"/>
      <c r="K17" s="107" t="s">
        <v>5</v>
      </c>
      <c r="L17" s="108">
        <v>687</v>
      </c>
      <c r="M17" s="13">
        <v>1055</v>
      </c>
      <c r="N17" s="13">
        <v>3067</v>
      </c>
      <c r="O17" s="45">
        <f>SUM(L17:N17)</f>
        <v>4809</v>
      </c>
      <c r="P17" s="13">
        <v>9354</v>
      </c>
      <c r="Q17" s="13">
        <v>23111</v>
      </c>
      <c r="R17" s="45">
        <f>SUM(P17:Q17)</f>
        <v>32465</v>
      </c>
      <c r="S17" s="13">
        <v>169</v>
      </c>
      <c r="T17" s="45">
        <f>SUM(S17,R17,O17)</f>
        <v>37443</v>
      </c>
      <c r="AF17" s="127"/>
      <c r="AG17" s="127"/>
      <c r="AH17" s="127"/>
      <c r="AI17" s="127"/>
      <c r="AJ17" s="127"/>
      <c r="AK17" s="127"/>
      <c r="AL17" s="127"/>
      <c r="AM17" s="127"/>
      <c r="AN17" s="127"/>
    </row>
    <row r="18" spans="1:40" ht="14.25">
      <c r="A18" s="23" t="s">
        <v>6</v>
      </c>
      <c r="B18" s="13">
        <v>0</v>
      </c>
      <c r="C18" s="13">
        <v>0</v>
      </c>
      <c r="D18" s="45">
        <f>SUM(B18:C18)</f>
        <v>0</v>
      </c>
      <c r="E18" s="13">
        <v>0</v>
      </c>
      <c r="F18" s="13">
        <v>0</v>
      </c>
      <c r="G18" s="45">
        <f>SUM(E18:F18)</f>
        <v>0</v>
      </c>
      <c r="H18" s="13">
        <v>0</v>
      </c>
      <c r="I18" s="45">
        <f>SUM(H18,G18,D18)</f>
        <v>0</v>
      </c>
      <c r="J18" s="55"/>
      <c r="K18" s="107" t="s">
        <v>6</v>
      </c>
      <c r="L18" s="108">
        <v>0</v>
      </c>
      <c r="M18" s="13">
        <v>0</v>
      </c>
      <c r="N18" s="13">
        <v>0</v>
      </c>
      <c r="O18" s="45">
        <f>SUM(L18:N18)</f>
        <v>0</v>
      </c>
      <c r="P18" s="13">
        <v>0</v>
      </c>
      <c r="Q18" s="13">
        <v>0</v>
      </c>
      <c r="R18" s="45">
        <f>SUM(P18:Q18)</f>
        <v>0</v>
      </c>
      <c r="S18" s="13">
        <v>0</v>
      </c>
      <c r="T18" s="45">
        <f>SUM(S18,R18,O18)</f>
        <v>0</v>
      </c>
      <c r="AF18" s="127"/>
      <c r="AG18" s="127"/>
      <c r="AH18" s="127"/>
      <c r="AI18" s="127"/>
      <c r="AJ18" s="127"/>
      <c r="AK18" s="127"/>
      <c r="AL18" s="127"/>
      <c r="AM18" s="127"/>
      <c r="AN18" s="127"/>
    </row>
    <row r="19" spans="1:40" ht="14.25">
      <c r="A19" s="23" t="s">
        <v>7</v>
      </c>
      <c r="B19" s="13">
        <v>4778</v>
      </c>
      <c r="C19" s="13">
        <v>1713</v>
      </c>
      <c r="D19" s="45">
        <f>SUM(B19:C19)</f>
        <v>6491</v>
      </c>
      <c r="E19" s="13">
        <v>12601</v>
      </c>
      <c r="F19" s="13">
        <v>2645</v>
      </c>
      <c r="G19" s="45">
        <f>SUM(E19:F19)</f>
        <v>15246</v>
      </c>
      <c r="H19" s="13">
        <v>13</v>
      </c>
      <c r="I19" s="45">
        <f>SUM(H19,G19,D19)</f>
        <v>21750</v>
      </c>
      <c r="J19" s="55"/>
      <c r="K19" s="107" t="s">
        <v>7</v>
      </c>
      <c r="L19" s="108">
        <v>372</v>
      </c>
      <c r="M19" s="13">
        <v>713</v>
      </c>
      <c r="N19" s="13">
        <v>2031</v>
      </c>
      <c r="O19" s="45">
        <f>SUM(L19:N19)</f>
        <v>3116</v>
      </c>
      <c r="P19" s="13">
        <v>6181</v>
      </c>
      <c r="Q19" s="13">
        <v>12339</v>
      </c>
      <c r="R19" s="45">
        <f>SUM(P19:Q19)</f>
        <v>18520</v>
      </c>
      <c r="S19" s="13">
        <v>114</v>
      </c>
      <c r="T19" s="45">
        <f>SUM(S19,R19,O19)</f>
        <v>21750</v>
      </c>
      <c r="AF19" s="127"/>
      <c r="AG19" s="127"/>
      <c r="AH19" s="127"/>
      <c r="AI19" s="127"/>
      <c r="AJ19" s="127"/>
      <c r="AK19" s="127"/>
      <c r="AL19" s="127"/>
      <c r="AM19" s="127"/>
      <c r="AN19" s="127"/>
    </row>
    <row r="20" spans="1:40" ht="14.25">
      <c r="A20" s="109" t="s">
        <v>0</v>
      </c>
      <c r="B20" s="17">
        <v>15038</v>
      </c>
      <c r="C20" s="17">
        <v>5639</v>
      </c>
      <c r="D20" s="17">
        <f>SUM(B20:C20)</f>
        <v>20677</v>
      </c>
      <c r="E20" s="17">
        <v>41455</v>
      </c>
      <c r="F20" s="17">
        <v>8481</v>
      </c>
      <c r="G20" s="17">
        <f>SUM(E20:F20)</f>
        <v>49936</v>
      </c>
      <c r="H20" s="17">
        <v>47</v>
      </c>
      <c r="I20" s="17">
        <f>SUM(H20,G20,D20)</f>
        <v>70660</v>
      </c>
      <c r="J20" s="55"/>
      <c r="K20" s="110" t="s">
        <v>0</v>
      </c>
      <c r="L20" s="16">
        <v>1420</v>
      </c>
      <c r="M20" s="17">
        <v>2348</v>
      </c>
      <c r="N20" s="17">
        <v>6604</v>
      </c>
      <c r="O20" s="17">
        <f>SUM(L20:N20)</f>
        <v>10372</v>
      </c>
      <c r="P20" s="17">
        <v>18973</v>
      </c>
      <c r="Q20" s="17">
        <v>40995</v>
      </c>
      <c r="R20" s="17">
        <f>SUM(P20:Q20)</f>
        <v>59968</v>
      </c>
      <c r="S20" s="17">
        <v>320</v>
      </c>
      <c r="T20" s="17">
        <f>SUM(S20,R20,O20)</f>
        <v>70660</v>
      </c>
      <c r="AF20" s="127"/>
      <c r="AG20" s="127"/>
      <c r="AH20" s="127"/>
      <c r="AI20" s="127"/>
      <c r="AJ20" s="127"/>
      <c r="AK20" s="127"/>
      <c r="AL20" s="127"/>
      <c r="AM20" s="127"/>
      <c r="AN20" s="127"/>
    </row>
    <row r="21" spans="1:40" ht="14.25">
      <c r="A21" s="27" t="s">
        <v>9</v>
      </c>
      <c r="B21" s="13"/>
      <c r="C21" s="13"/>
      <c r="D21" s="45"/>
      <c r="E21" s="13"/>
      <c r="F21" s="13"/>
      <c r="G21" s="45"/>
      <c r="H21" s="13"/>
      <c r="I21" s="45"/>
      <c r="J21" s="55"/>
      <c r="K21" s="111" t="s">
        <v>9</v>
      </c>
      <c r="L21" s="108"/>
      <c r="M21" s="13"/>
      <c r="N21" s="13"/>
      <c r="O21" s="45"/>
      <c r="P21" s="13"/>
      <c r="Q21" s="13"/>
      <c r="R21" s="45"/>
      <c r="S21" s="13"/>
      <c r="T21" s="45"/>
      <c r="AF21" s="127"/>
      <c r="AG21" s="127"/>
      <c r="AH21" s="127"/>
      <c r="AI21" s="127"/>
      <c r="AJ21" s="127"/>
      <c r="AK21" s="127"/>
      <c r="AL21" s="127"/>
      <c r="AM21" s="127"/>
      <c r="AN21" s="127"/>
    </row>
    <row r="22" spans="1:40" ht="14.25">
      <c r="A22" s="23" t="s">
        <v>4</v>
      </c>
      <c r="B22" s="13">
        <v>2740</v>
      </c>
      <c r="C22" s="13">
        <v>1027</v>
      </c>
      <c r="D22" s="45">
        <f>SUM(B22:C22)</f>
        <v>3767</v>
      </c>
      <c r="E22" s="13">
        <v>552</v>
      </c>
      <c r="F22" s="13">
        <v>1095</v>
      </c>
      <c r="G22" s="45">
        <f>SUM(E22:F22)</f>
        <v>1647</v>
      </c>
      <c r="H22" s="13">
        <v>4</v>
      </c>
      <c r="I22" s="45">
        <f>SUM(H22,G22,D22)</f>
        <v>5418</v>
      </c>
      <c r="J22" s="56"/>
      <c r="K22" s="107" t="s">
        <v>4</v>
      </c>
      <c r="L22" s="108">
        <v>376</v>
      </c>
      <c r="M22" s="13">
        <v>373</v>
      </c>
      <c r="N22" s="13">
        <v>954</v>
      </c>
      <c r="O22" s="45">
        <f>SUM(L22:N22)</f>
        <v>1703</v>
      </c>
      <c r="P22" s="13">
        <v>1702</v>
      </c>
      <c r="Q22" s="13">
        <v>1959</v>
      </c>
      <c r="R22" s="45">
        <f>SUM(P22:Q22)</f>
        <v>3661</v>
      </c>
      <c r="S22" s="13">
        <v>54</v>
      </c>
      <c r="T22" s="45">
        <f>SUM(S22,R22,O22)</f>
        <v>5418</v>
      </c>
      <c r="AF22" s="127"/>
      <c r="AG22" s="127"/>
      <c r="AH22" s="127"/>
      <c r="AI22" s="127"/>
      <c r="AJ22" s="127"/>
      <c r="AK22" s="127"/>
      <c r="AL22" s="127"/>
      <c r="AM22" s="127"/>
      <c r="AN22" s="127"/>
    </row>
    <row r="23" spans="1:40" ht="14.25">
      <c r="A23" s="23" t="s">
        <v>5</v>
      </c>
      <c r="B23" s="13">
        <v>5319</v>
      </c>
      <c r="C23" s="13">
        <v>1679</v>
      </c>
      <c r="D23" s="45">
        <f>SUM(B23:C23)</f>
        <v>6998</v>
      </c>
      <c r="E23" s="13">
        <v>942</v>
      </c>
      <c r="F23" s="13">
        <v>1726</v>
      </c>
      <c r="G23" s="45">
        <f>SUM(E23:F23)</f>
        <v>2668</v>
      </c>
      <c r="H23" s="13">
        <v>3</v>
      </c>
      <c r="I23" s="45">
        <f>SUM(H23,G23,D23)</f>
        <v>9669</v>
      </c>
      <c r="J23" s="55"/>
      <c r="K23" s="107" t="s">
        <v>5</v>
      </c>
      <c r="L23" s="108">
        <v>665</v>
      </c>
      <c r="M23" s="13">
        <v>711</v>
      </c>
      <c r="N23" s="13">
        <v>1743</v>
      </c>
      <c r="O23" s="45">
        <f>SUM(L23:N23)</f>
        <v>3119</v>
      </c>
      <c r="P23" s="13">
        <v>2548</v>
      </c>
      <c r="Q23" s="13">
        <v>3954</v>
      </c>
      <c r="R23" s="45">
        <f>SUM(P23:Q23)</f>
        <v>6502</v>
      </c>
      <c r="S23" s="13">
        <v>48</v>
      </c>
      <c r="T23" s="45">
        <f>SUM(S23,R23,O23)</f>
        <v>9669</v>
      </c>
      <c r="AF23" s="127"/>
      <c r="AG23" s="127"/>
      <c r="AH23" s="127"/>
      <c r="AI23" s="127"/>
      <c r="AJ23" s="127"/>
      <c r="AK23" s="127"/>
      <c r="AL23" s="127"/>
      <c r="AM23" s="127"/>
      <c r="AN23" s="127"/>
    </row>
    <row r="24" spans="1:40" ht="14.25">
      <c r="A24" s="23" t="s">
        <v>7</v>
      </c>
      <c r="B24" s="13">
        <v>3057</v>
      </c>
      <c r="C24" s="13">
        <v>816</v>
      </c>
      <c r="D24" s="45">
        <f>SUM(B24:C24)</f>
        <v>3873</v>
      </c>
      <c r="E24" s="13">
        <v>318</v>
      </c>
      <c r="F24" s="13">
        <v>549</v>
      </c>
      <c r="G24" s="45">
        <f>SUM(E24:F24)</f>
        <v>867</v>
      </c>
      <c r="H24" s="13">
        <v>11</v>
      </c>
      <c r="I24" s="45">
        <f>SUM(H24,G24,D24)</f>
        <v>4751</v>
      </c>
      <c r="J24" s="55"/>
      <c r="K24" s="107" t="s">
        <v>7</v>
      </c>
      <c r="L24" s="108">
        <v>553</v>
      </c>
      <c r="M24" s="13">
        <v>468</v>
      </c>
      <c r="N24" s="13">
        <v>1162</v>
      </c>
      <c r="O24" s="45">
        <f>SUM(L24:N24)</f>
        <v>2183</v>
      </c>
      <c r="P24" s="13">
        <v>1461</v>
      </c>
      <c r="Q24" s="13">
        <v>1071</v>
      </c>
      <c r="R24" s="45">
        <f>SUM(P24:Q24)</f>
        <v>2532</v>
      </c>
      <c r="S24" s="13">
        <v>36</v>
      </c>
      <c r="T24" s="45">
        <f>SUM(S24,R24,O24)</f>
        <v>4751</v>
      </c>
      <c r="AF24" s="127"/>
      <c r="AG24" s="127"/>
      <c r="AH24" s="127"/>
      <c r="AI24" s="127"/>
      <c r="AJ24" s="127"/>
      <c r="AK24" s="127"/>
      <c r="AL24" s="127"/>
      <c r="AM24" s="127"/>
      <c r="AN24" s="127"/>
    </row>
    <row r="25" spans="1:40" ht="14.25">
      <c r="A25" s="109" t="s">
        <v>0</v>
      </c>
      <c r="B25" s="17">
        <v>11116</v>
      </c>
      <c r="C25" s="17">
        <v>3522</v>
      </c>
      <c r="D25" s="17">
        <f>SUM(B25:C25)</f>
        <v>14638</v>
      </c>
      <c r="E25" s="17">
        <v>1812</v>
      </c>
      <c r="F25" s="17">
        <v>3370</v>
      </c>
      <c r="G25" s="17">
        <f>SUM(E25:F25)</f>
        <v>5182</v>
      </c>
      <c r="H25" s="17">
        <v>18</v>
      </c>
      <c r="I25" s="17">
        <f>SUM(H25,G25,D25)</f>
        <v>19838</v>
      </c>
      <c r="J25" s="55"/>
      <c r="K25" s="110" t="s">
        <v>0</v>
      </c>
      <c r="L25" s="16">
        <v>1594</v>
      </c>
      <c r="M25" s="17">
        <v>1552</v>
      </c>
      <c r="N25" s="17">
        <v>3859</v>
      </c>
      <c r="O25" s="17">
        <f>SUM(L25:N25)</f>
        <v>7005</v>
      </c>
      <c r="P25" s="17">
        <v>5711</v>
      </c>
      <c r="Q25" s="17">
        <v>6984</v>
      </c>
      <c r="R25" s="17">
        <f>SUM(P25:Q25)</f>
        <v>12695</v>
      </c>
      <c r="S25" s="17">
        <v>138</v>
      </c>
      <c r="T25" s="17">
        <f>SUM(S25,R25,O25)</f>
        <v>19838</v>
      </c>
      <c r="AF25" s="127"/>
      <c r="AG25" s="127"/>
      <c r="AH25" s="127"/>
      <c r="AI25" s="127"/>
      <c r="AJ25" s="127"/>
      <c r="AK25" s="127"/>
      <c r="AL25" s="127"/>
      <c r="AM25" s="127"/>
      <c r="AN25" s="127"/>
    </row>
    <row r="26" spans="1:40" ht="14.25">
      <c r="A26" s="27" t="s">
        <v>10</v>
      </c>
      <c r="B26" s="13"/>
      <c r="C26" s="13"/>
      <c r="D26" s="45"/>
      <c r="E26" s="13"/>
      <c r="F26" s="13"/>
      <c r="G26" s="45"/>
      <c r="H26" s="13"/>
      <c r="I26" s="45"/>
      <c r="J26" s="55"/>
      <c r="K26" s="111" t="s">
        <v>10</v>
      </c>
      <c r="L26" s="108"/>
      <c r="M26" s="13"/>
      <c r="N26" s="13"/>
      <c r="O26" s="45"/>
      <c r="P26" s="13"/>
      <c r="Q26" s="13"/>
      <c r="R26" s="45"/>
      <c r="S26" s="13"/>
      <c r="T26" s="45"/>
      <c r="AF26" s="127"/>
      <c r="AG26" s="127"/>
      <c r="AH26" s="127"/>
      <c r="AI26" s="127"/>
      <c r="AJ26" s="127"/>
      <c r="AK26" s="127"/>
      <c r="AL26" s="127"/>
      <c r="AM26" s="127"/>
      <c r="AN26" s="127"/>
    </row>
    <row r="27" spans="1:40" ht="14.25">
      <c r="A27" s="23" t="s">
        <v>4</v>
      </c>
      <c r="B27" s="13">
        <v>1959</v>
      </c>
      <c r="C27" s="13">
        <v>519</v>
      </c>
      <c r="D27" s="45">
        <f>SUM(B27:C27)</f>
        <v>2478</v>
      </c>
      <c r="E27" s="13">
        <v>6979</v>
      </c>
      <c r="F27" s="13">
        <v>634</v>
      </c>
      <c r="G27" s="45">
        <f>SUM(E27:F27)</f>
        <v>7613</v>
      </c>
      <c r="H27" s="13">
        <v>8</v>
      </c>
      <c r="I27" s="45">
        <f>SUM(H27,G27,D27)</f>
        <v>10099</v>
      </c>
      <c r="J27" s="56"/>
      <c r="K27" s="107" t="s">
        <v>4</v>
      </c>
      <c r="L27" s="108">
        <v>607</v>
      </c>
      <c r="M27" s="13">
        <v>721</v>
      </c>
      <c r="N27" s="13">
        <v>1788</v>
      </c>
      <c r="O27" s="45">
        <f>SUM(L27:N27)</f>
        <v>3116</v>
      </c>
      <c r="P27" s="13">
        <v>3434</v>
      </c>
      <c r="Q27" s="13">
        <v>3488</v>
      </c>
      <c r="R27" s="45">
        <f>SUM(P27:Q27)</f>
        <v>6922</v>
      </c>
      <c r="S27" s="13">
        <v>61</v>
      </c>
      <c r="T27" s="45">
        <f>SUM(S27,R27,O27)</f>
        <v>10099</v>
      </c>
      <c r="AF27" s="127"/>
      <c r="AG27" s="127"/>
      <c r="AH27" s="127"/>
      <c r="AI27" s="127"/>
      <c r="AJ27" s="127"/>
      <c r="AK27" s="127"/>
      <c r="AL27" s="127"/>
      <c r="AM27" s="127"/>
      <c r="AN27" s="127"/>
    </row>
    <row r="28" spans="1:40" ht="14.25">
      <c r="A28" s="23" t="s">
        <v>5</v>
      </c>
      <c r="B28" s="13">
        <v>4772</v>
      </c>
      <c r="C28" s="13">
        <v>1398</v>
      </c>
      <c r="D28" s="45">
        <f>SUM(B28:C28)</f>
        <v>6170</v>
      </c>
      <c r="E28" s="13">
        <v>42938</v>
      </c>
      <c r="F28" s="13">
        <v>2172</v>
      </c>
      <c r="G28" s="45">
        <f>SUM(E28:F28)</f>
        <v>45110</v>
      </c>
      <c r="H28" s="13">
        <v>20</v>
      </c>
      <c r="I28" s="45">
        <f>SUM(H28,G28,D28)</f>
        <v>51300</v>
      </c>
      <c r="J28" s="55"/>
      <c r="K28" s="107" t="s">
        <v>5</v>
      </c>
      <c r="L28" s="108">
        <v>1003</v>
      </c>
      <c r="M28" s="13">
        <v>1535</v>
      </c>
      <c r="N28" s="13">
        <v>5017</v>
      </c>
      <c r="O28" s="45">
        <f>SUM(L28:N28)</f>
        <v>7555</v>
      </c>
      <c r="P28" s="13">
        <v>16769</v>
      </c>
      <c r="Q28" s="13">
        <v>26830</v>
      </c>
      <c r="R28" s="45">
        <f>SUM(P28:Q28)</f>
        <v>43599</v>
      </c>
      <c r="S28" s="13">
        <v>146</v>
      </c>
      <c r="T28" s="45">
        <f>SUM(S28,R28,O28)</f>
        <v>51300</v>
      </c>
      <c r="AF28" s="127"/>
      <c r="AG28" s="127"/>
      <c r="AH28" s="127"/>
      <c r="AI28" s="127"/>
      <c r="AJ28" s="127"/>
      <c r="AK28" s="127"/>
      <c r="AL28" s="127"/>
      <c r="AM28" s="127"/>
      <c r="AN28" s="127"/>
    </row>
    <row r="29" spans="1:40" ht="14.25">
      <c r="A29" s="23" t="s">
        <v>6</v>
      </c>
      <c r="B29" s="13">
        <v>0</v>
      </c>
      <c r="C29" s="13">
        <v>0</v>
      </c>
      <c r="D29" s="45">
        <f>SUM(B29:C29)</f>
        <v>0</v>
      </c>
      <c r="E29" s="13">
        <v>0</v>
      </c>
      <c r="F29" s="13">
        <v>0</v>
      </c>
      <c r="G29" s="45">
        <f>SUM(E29:F29)</f>
        <v>0</v>
      </c>
      <c r="H29" s="13">
        <v>0</v>
      </c>
      <c r="I29" s="45">
        <f>SUM(H29,G29,D29)</f>
        <v>0</v>
      </c>
      <c r="J29" s="55"/>
      <c r="K29" s="107" t="s">
        <v>6</v>
      </c>
      <c r="L29" s="108">
        <v>0</v>
      </c>
      <c r="M29" s="13">
        <v>0</v>
      </c>
      <c r="N29" s="13">
        <v>0</v>
      </c>
      <c r="O29" s="45">
        <f>SUM(L29:N29)</f>
        <v>0</v>
      </c>
      <c r="P29" s="13">
        <v>0</v>
      </c>
      <c r="Q29" s="13">
        <v>0</v>
      </c>
      <c r="R29" s="45">
        <f>SUM(P29:Q29)</f>
        <v>0</v>
      </c>
      <c r="S29" s="13">
        <v>0</v>
      </c>
      <c r="T29" s="45">
        <f>SUM(S29,R29,O29)</f>
        <v>0</v>
      </c>
      <c r="AF29" s="127"/>
      <c r="AG29" s="127"/>
      <c r="AH29" s="127"/>
      <c r="AI29" s="127"/>
      <c r="AJ29" s="127"/>
      <c r="AK29" s="127"/>
      <c r="AL29" s="127"/>
      <c r="AM29" s="127"/>
      <c r="AN29" s="127"/>
    </row>
    <row r="30" spans="1:40" ht="14.25">
      <c r="A30" s="23" t="s">
        <v>7</v>
      </c>
      <c r="B30" s="13">
        <v>797</v>
      </c>
      <c r="C30" s="13">
        <v>254</v>
      </c>
      <c r="D30" s="45">
        <f>SUM(B30:C30)</f>
        <v>1051</v>
      </c>
      <c r="E30" s="13">
        <v>8057</v>
      </c>
      <c r="F30" s="13">
        <v>411</v>
      </c>
      <c r="G30" s="45">
        <f>SUM(E30:F30)</f>
        <v>8468</v>
      </c>
      <c r="H30" s="13">
        <v>6</v>
      </c>
      <c r="I30" s="45">
        <f>SUM(H30,G30,D30)</f>
        <v>9525</v>
      </c>
      <c r="J30" s="55"/>
      <c r="K30" s="107" t="s">
        <v>7</v>
      </c>
      <c r="L30" s="108">
        <v>234</v>
      </c>
      <c r="M30" s="13">
        <v>324</v>
      </c>
      <c r="N30" s="13">
        <v>920</v>
      </c>
      <c r="O30" s="45">
        <f>SUM(L30:N30)</f>
        <v>1478</v>
      </c>
      <c r="P30" s="13">
        <v>3562</v>
      </c>
      <c r="Q30" s="13">
        <v>4462</v>
      </c>
      <c r="R30" s="45">
        <f>SUM(P30:Q30)</f>
        <v>8024</v>
      </c>
      <c r="S30" s="13">
        <v>23</v>
      </c>
      <c r="T30" s="45">
        <f>SUM(S30,R30,O30)</f>
        <v>9525</v>
      </c>
      <c r="AF30" s="127"/>
      <c r="AG30" s="127"/>
      <c r="AH30" s="127"/>
      <c r="AI30" s="127"/>
      <c r="AJ30" s="127"/>
      <c r="AK30" s="127"/>
      <c r="AL30" s="127"/>
      <c r="AM30" s="127"/>
      <c r="AN30" s="127"/>
    </row>
    <row r="31" spans="1:40" ht="14.25">
      <c r="A31" s="109" t="s">
        <v>0</v>
      </c>
      <c r="B31" s="17">
        <v>7528</v>
      </c>
      <c r="C31" s="17">
        <v>2171</v>
      </c>
      <c r="D31" s="17">
        <f>SUM(B31:C31)</f>
        <v>9699</v>
      </c>
      <c r="E31" s="17">
        <v>57974</v>
      </c>
      <c r="F31" s="17">
        <v>3217</v>
      </c>
      <c r="G31" s="17">
        <f>SUM(E31:F31)</f>
        <v>61191</v>
      </c>
      <c r="H31" s="17">
        <v>34</v>
      </c>
      <c r="I31" s="17">
        <f>SUM(H31,G31,D31)</f>
        <v>70924</v>
      </c>
      <c r="J31" s="55"/>
      <c r="K31" s="110" t="s">
        <v>0</v>
      </c>
      <c r="L31" s="16">
        <v>1844</v>
      </c>
      <c r="M31" s="17">
        <v>2580</v>
      </c>
      <c r="N31" s="17">
        <v>7725</v>
      </c>
      <c r="O31" s="17">
        <f>SUM(L31:N31)</f>
        <v>12149</v>
      </c>
      <c r="P31" s="17">
        <v>23765</v>
      </c>
      <c r="Q31" s="17">
        <v>34780</v>
      </c>
      <c r="R31" s="17">
        <f>SUM(P31:Q31)</f>
        <v>58545</v>
      </c>
      <c r="S31" s="17">
        <v>230</v>
      </c>
      <c r="T31" s="17">
        <f>SUM(S31,R31,O31)</f>
        <v>70924</v>
      </c>
      <c r="AF31" s="127"/>
      <c r="AG31" s="127"/>
      <c r="AH31" s="127"/>
      <c r="AI31" s="127"/>
      <c r="AJ31" s="127"/>
      <c r="AK31" s="127"/>
      <c r="AL31" s="127"/>
      <c r="AM31" s="127"/>
      <c r="AN31" s="127"/>
    </row>
    <row r="32" spans="1:40" ht="14.25">
      <c r="A32" s="27" t="s">
        <v>11</v>
      </c>
      <c r="B32" s="13"/>
      <c r="C32" s="13"/>
      <c r="D32" s="45"/>
      <c r="E32" s="13"/>
      <c r="F32" s="13"/>
      <c r="G32" s="45"/>
      <c r="H32" s="13"/>
      <c r="I32" s="45"/>
      <c r="J32" s="55"/>
      <c r="K32" s="111" t="s">
        <v>11</v>
      </c>
      <c r="L32" s="108"/>
      <c r="M32" s="13"/>
      <c r="N32" s="13"/>
      <c r="O32" s="45"/>
      <c r="P32" s="13"/>
      <c r="Q32" s="13"/>
      <c r="R32" s="45"/>
      <c r="S32" s="13"/>
      <c r="T32" s="45"/>
      <c r="AF32" s="127"/>
      <c r="AG32" s="127"/>
      <c r="AH32" s="127"/>
      <c r="AI32" s="127"/>
      <c r="AJ32" s="127"/>
      <c r="AK32" s="127"/>
      <c r="AL32" s="127"/>
      <c r="AM32" s="127"/>
      <c r="AN32" s="127"/>
    </row>
    <row r="33" spans="1:40" ht="14.25">
      <c r="A33" s="23" t="s">
        <v>4</v>
      </c>
      <c r="B33" s="13">
        <v>2509</v>
      </c>
      <c r="C33" s="13">
        <v>948</v>
      </c>
      <c r="D33" s="45">
        <f>SUM(B33:C33)</f>
        <v>3457</v>
      </c>
      <c r="E33" s="13">
        <v>10378</v>
      </c>
      <c r="F33" s="13">
        <v>1313</v>
      </c>
      <c r="G33" s="45">
        <f>SUM(E33:F33)</f>
        <v>11691</v>
      </c>
      <c r="H33" s="13">
        <v>6</v>
      </c>
      <c r="I33" s="45">
        <f>SUM(H33,G33,D33)</f>
        <v>15154</v>
      </c>
      <c r="J33" s="56"/>
      <c r="K33" s="107" t="s">
        <v>4</v>
      </c>
      <c r="L33" s="108">
        <v>697</v>
      </c>
      <c r="M33" s="13">
        <v>1042</v>
      </c>
      <c r="N33" s="13">
        <v>2385</v>
      </c>
      <c r="O33" s="45">
        <f>SUM(L33:N33)</f>
        <v>4124</v>
      </c>
      <c r="P33" s="13">
        <v>4881</v>
      </c>
      <c r="Q33" s="13">
        <v>6080</v>
      </c>
      <c r="R33" s="45">
        <f>SUM(P33:Q33)</f>
        <v>10961</v>
      </c>
      <c r="S33" s="13">
        <v>69</v>
      </c>
      <c r="T33" s="45">
        <f>SUM(S33,R33,O33)</f>
        <v>15154</v>
      </c>
      <c r="AF33" s="127"/>
      <c r="AG33" s="127"/>
      <c r="AH33" s="127"/>
      <c r="AI33" s="127"/>
      <c r="AJ33" s="127"/>
      <c r="AK33" s="127"/>
      <c r="AL33" s="127"/>
      <c r="AM33" s="127"/>
      <c r="AN33" s="127"/>
    </row>
    <row r="34" spans="1:40" ht="16.5" customHeight="1">
      <c r="A34" s="23" t="s">
        <v>5</v>
      </c>
      <c r="B34" s="13">
        <v>8191</v>
      </c>
      <c r="C34" s="13">
        <v>2885</v>
      </c>
      <c r="D34" s="45">
        <f>SUM(B34:C34)</f>
        <v>11076</v>
      </c>
      <c r="E34" s="13">
        <v>47274</v>
      </c>
      <c r="F34" s="13">
        <v>4426</v>
      </c>
      <c r="G34" s="45">
        <f>SUM(E34:F34)</f>
        <v>51700</v>
      </c>
      <c r="H34" s="13">
        <v>51</v>
      </c>
      <c r="I34" s="45">
        <f>SUM(H34,G34,D34)</f>
        <v>62827</v>
      </c>
      <c r="J34" s="55"/>
      <c r="K34" s="107" t="s">
        <v>5</v>
      </c>
      <c r="L34" s="108">
        <v>1519</v>
      </c>
      <c r="M34" s="13">
        <v>2830</v>
      </c>
      <c r="N34" s="13">
        <v>6802</v>
      </c>
      <c r="O34" s="45">
        <f>SUM(L34:N34)</f>
        <v>11151</v>
      </c>
      <c r="P34" s="13">
        <v>18984</v>
      </c>
      <c r="Q34" s="13">
        <v>32491</v>
      </c>
      <c r="R34" s="45">
        <f>SUM(P34:Q34)</f>
        <v>51475</v>
      </c>
      <c r="S34" s="13">
        <v>201</v>
      </c>
      <c r="T34" s="45">
        <f>SUM(S34,R34,O34)</f>
        <v>62827</v>
      </c>
      <c r="AF34" s="127"/>
      <c r="AG34" s="127"/>
      <c r="AH34" s="127"/>
      <c r="AI34" s="127"/>
      <c r="AJ34" s="127"/>
      <c r="AK34" s="127"/>
      <c r="AL34" s="127"/>
      <c r="AM34" s="127"/>
      <c r="AN34" s="127"/>
    </row>
    <row r="35" spans="1:40" ht="14.25">
      <c r="A35" s="23" t="s">
        <v>6</v>
      </c>
      <c r="B35" s="13">
        <v>0</v>
      </c>
      <c r="C35" s="13">
        <v>0</v>
      </c>
      <c r="D35" s="45">
        <f>SUM(B35:C35)</f>
        <v>0</v>
      </c>
      <c r="E35" s="13">
        <v>0</v>
      </c>
      <c r="F35" s="13">
        <v>0</v>
      </c>
      <c r="G35" s="45">
        <f>SUM(E35:F35)</f>
        <v>0</v>
      </c>
      <c r="H35" s="13">
        <v>0</v>
      </c>
      <c r="I35" s="45">
        <f>SUM(H35,G35,D35)</f>
        <v>0</v>
      </c>
      <c r="J35" s="55"/>
      <c r="K35" s="107" t="s">
        <v>6</v>
      </c>
      <c r="L35" s="108">
        <v>0</v>
      </c>
      <c r="M35" s="13">
        <v>0</v>
      </c>
      <c r="N35" s="13">
        <v>0</v>
      </c>
      <c r="O35" s="45">
        <f>SUM(L35:N35)</f>
        <v>0</v>
      </c>
      <c r="P35" s="13">
        <v>0</v>
      </c>
      <c r="Q35" s="13">
        <v>0</v>
      </c>
      <c r="R35" s="45">
        <f>SUM(P35:Q35)</f>
        <v>0</v>
      </c>
      <c r="S35" s="13">
        <v>0</v>
      </c>
      <c r="T35" s="45">
        <f>SUM(S35,R35,O35)</f>
        <v>0</v>
      </c>
      <c r="AF35" s="127"/>
      <c r="AG35" s="127"/>
      <c r="AH35" s="127"/>
      <c r="AI35" s="127"/>
      <c r="AJ35" s="127"/>
      <c r="AK35" s="127"/>
      <c r="AL35" s="127"/>
      <c r="AM35" s="127"/>
      <c r="AN35" s="127"/>
    </row>
    <row r="36" spans="1:40" ht="14.25">
      <c r="A36" s="23" t="s">
        <v>7</v>
      </c>
      <c r="B36" s="13">
        <v>3019</v>
      </c>
      <c r="C36" s="13">
        <v>810</v>
      </c>
      <c r="D36" s="45">
        <f>SUM(B36:C36)</f>
        <v>3829</v>
      </c>
      <c r="E36" s="13">
        <v>16099</v>
      </c>
      <c r="F36" s="13">
        <v>1512</v>
      </c>
      <c r="G36" s="45">
        <f>SUM(E36:F36)</f>
        <v>17611</v>
      </c>
      <c r="H36" s="13">
        <v>12</v>
      </c>
      <c r="I36" s="45">
        <f>SUM(H36,G36,D36)</f>
        <v>21452</v>
      </c>
      <c r="J36" s="55"/>
      <c r="K36" s="107" t="s">
        <v>7</v>
      </c>
      <c r="L36" s="108">
        <v>747</v>
      </c>
      <c r="M36" s="13">
        <v>1170</v>
      </c>
      <c r="N36" s="13">
        <v>2411</v>
      </c>
      <c r="O36" s="45">
        <f>SUM(L36:N36)</f>
        <v>4328</v>
      </c>
      <c r="P36" s="13">
        <v>6454</v>
      </c>
      <c r="Q36" s="13">
        <v>10600</v>
      </c>
      <c r="R36" s="45">
        <f>SUM(P36:Q36)</f>
        <v>17054</v>
      </c>
      <c r="S36" s="13">
        <v>70</v>
      </c>
      <c r="T36" s="45">
        <f>SUM(S36,R36,O36)</f>
        <v>21452</v>
      </c>
      <c r="AF36" s="127"/>
      <c r="AG36" s="127"/>
      <c r="AH36" s="127"/>
      <c r="AI36" s="127"/>
      <c r="AJ36" s="127"/>
      <c r="AK36" s="127"/>
      <c r="AL36" s="127"/>
      <c r="AM36" s="127"/>
      <c r="AN36" s="127"/>
    </row>
    <row r="37" spans="1:40" ht="14.25">
      <c r="A37" s="109" t="s">
        <v>0</v>
      </c>
      <c r="B37" s="17">
        <v>13719</v>
      </c>
      <c r="C37" s="17">
        <v>4643</v>
      </c>
      <c r="D37" s="17">
        <f>SUM(B37:C37)</f>
        <v>18362</v>
      </c>
      <c r="E37" s="17">
        <v>73751</v>
      </c>
      <c r="F37" s="17">
        <v>7251</v>
      </c>
      <c r="G37" s="17">
        <f>SUM(E37:F37)</f>
        <v>81002</v>
      </c>
      <c r="H37" s="17">
        <v>69</v>
      </c>
      <c r="I37" s="17">
        <f>SUM(H37,G37,D37)</f>
        <v>99433</v>
      </c>
      <c r="J37" s="55"/>
      <c r="K37" s="110" t="s">
        <v>0</v>
      </c>
      <c r="L37" s="16">
        <v>2963</v>
      </c>
      <c r="M37" s="17">
        <v>5042</v>
      </c>
      <c r="N37" s="17">
        <v>11598</v>
      </c>
      <c r="O37" s="17">
        <f>SUM(L37:N37)</f>
        <v>19603</v>
      </c>
      <c r="P37" s="17">
        <v>30319</v>
      </c>
      <c r="Q37" s="17">
        <v>49171</v>
      </c>
      <c r="R37" s="17">
        <f>SUM(P37:Q37)</f>
        <v>79490</v>
      </c>
      <c r="S37" s="17">
        <v>340</v>
      </c>
      <c r="T37" s="17">
        <f>SUM(S37,R37,O37)</f>
        <v>99433</v>
      </c>
      <c r="AF37" s="127"/>
      <c r="AG37" s="127"/>
      <c r="AH37" s="127"/>
      <c r="AI37" s="127"/>
      <c r="AJ37" s="127"/>
      <c r="AK37" s="127"/>
      <c r="AL37" s="127"/>
      <c r="AM37" s="127"/>
      <c r="AN37" s="127"/>
    </row>
    <row r="38" spans="1:40" ht="14.25">
      <c r="A38" s="27" t="s">
        <v>12</v>
      </c>
      <c r="B38" s="13"/>
      <c r="C38" s="13"/>
      <c r="D38" s="45"/>
      <c r="E38" s="13"/>
      <c r="F38" s="13"/>
      <c r="G38" s="45"/>
      <c r="H38" s="13"/>
      <c r="I38" s="45"/>
      <c r="J38" s="55"/>
      <c r="K38" s="111" t="s">
        <v>12</v>
      </c>
      <c r="L38" s="108"/>
      <c r="M38" s="13"/>
      <c r="N38" s="13"/>
      <c r="O38" s="45"/>
      <c r="P38" s="13"/>
      <c r="Q38" s="13"/>
      <c r="R38" s="45"/>
      <c r="S38" s="13"/>
      <c r="T38" s="45"/>
      <c r="AF38" s="127"/>
      <c r="AG38" s="127"/>
      <c r="AH38" s="127"/>
      <c r="AI38" s="127"/>
      <c r="AJ38" s="127"/>
      <c r="AK38" s="127"/>
      <c r="AL38" s="127"/>
      <c r="AM38" s="127"/>
      <c r="AN38" s="127"/>
    </row>
    <row r="39" spans="1:40" ht="14.25">
      <c r="A39" s="23" t="s">
        <v>4</v>
      </c>
      <c r="B39" s="13">
        <v>46</v>
      </c>
      <c r="C39" s="13">
        <v>10</v>
      </c>
      <c r="D39" s="45">
        <f>SUM(B39:C39)</f>
        <v>56</v>
      </c>
      <c r="E39" s="13">
        <v>4</v>
      </c>
      <c r="F39" s="13">
        <v>5</v>
      </c>
      <c r="G39" s="45">
        <f>SUM(E39:F39)</f>
        <v>9</v>
      </c>
      <c r="H39" s="13">
        <v>0</v>
      </c>
      <c r="I39" s="45">
        <f>SUM(H39,G39,D39)</f>
        <v>65</v>
      </c>
      <c r="J39" s="56"/>
      <c r="K39" s="107" t="s">
        <v>4</v>
      </c>
      <c r="L39" s="108">
        <v>2</v>
      </c>
      <c r="M39" s="13">
        <v>2</v>
      </c>
      <c r="N39" s="13">
        <v>13</v>
      </c>
      <c r="O39" s="45">
        <f>SUM(L39:N39)</f>
        <v>17</v>
      </c>
      <c r="P39" s="13">
        <v>31</v>
      </c>
      <c r="Q39" s="13">
        <v>17</v>
      </c>
      <c r="R39" s="45">
        <f>SUM(P39:Q39)</f>
        <v>48</v>
      </c>
      <c r="S39" s="13">
        <v>0</v>
      </c>
      <c r="T39" s="45">
        <f>SUM(S39,R39,O39)</f>
        <v>65</v>
      </c>
      <c r="AF39" s="127"/>
      <c r="AG39" s="127"/>
      <c r="AH39" s="127"/>
      <c r="AI39" s="127"/>
      <c r="AJ39" s="127"/>
      <c r="AK39" s="127"/>
      <c r="AL39" s="127"/>
      <c r="AM39" s="127"/>
      <c r="AN39" s="127"/>
    </row>
    <row r="40" spans="1:40" ht="14.25">
      <c r="A40" s="109" t="s">
        <v>0</v>
      </c>
      <c r="B40" s="17">
        <v>46</v>
      </c>
      <c r="C40" s="17">
        <v>10</v>
      </c>
      <c r="D40" s="17">
        <f>SUM(B40:C40)</f>
        <v>56</v>
      </c>
      <c r="E40" s="17">
        <v>4</v>
      </c>
      <c r="F40" s="17">
        <v>5</v>
      </c>
      <c r="G40" s="17">
        <f>SUM(E40:F40)</f>
        <v>9</v>
      </c>
      <c r="H40" s="17">
        <v>0</v>
      </c>
      <c r="I40" s="17">
        <f>SUM(H40,G40,D40)</f>
        <v>65</v>
      </c>
      <c r="J40" s="55"/>
      <c r="K40" s="110" t="s">
        <v>0</v>
      </c>
      <c r="L40" s="16">
        <v>2</v>
      </c>
      <c r="M40" s="17">
        <v>2</v>
      </c>
      <c r="N40" s="17">
        <v>13</v>
      </c>
      <c r="O40" s="17">
        <f>SUM(L40:N40)</f>
        <v>17</v>
      </c>
      <c r="P40" s="17">
        <v>31</v>
      </c>
      <c r="Q40" s="17">
        <v>17</v>
      </c>
      <c r="R40" s="17">
        <f>SUM(P40:Q40)</f>
        <v>48</v>
      </c>
      <c r="S40" s="17">
        <v>0</v>
      </c>
      <c r="T40" s="17">
        <f>SUM(S40,R40,O40)</f>
        <v>65</v>
      </c>
      <c r="AF40" s="127"/>
      <c r="AG40" s="127"/>
      <c r="AH40" s="127"/>
      <c r="AI40" s="127"/>
      <c r="AJ40" s="127"/>
      <c r="AK40" s="127"/>
      <c r="AL40" s="127"/>
      <c r="AM40" s="127"/>
      <c r="AN40" s="127"/>
    </row>
    <row r="41" spans="1:40" ht="14.25">
      <c r="A41" s="27" t="s">
        <v>13</v>
      </c>
      <c r="B41" s="13"/>
      <c r="C41" s="13"/>
      <c r="D41" s="45"/>
      <c r="E41" s="13"/>
      <c r="F41" s="13"/>
      <c r="G41" s="45"/>
      <c r="H41" s="13"/>
      <c r="I41" s="45"/>
      <c r="J41" s="55"/>
      <c r="K41" s="111" t="s">
        <v>13</v>
      </c>
      <c r="L41" s="108"/>
      <c r="M41" s="13"/>
      <c r="N41" s="13"/>
      <c r="O41" s="45"/>
      <c r="P41" s="13"/>
      <c r="Q41" s="13"/>
      <c r="R41" s="45"/>
      <c r="S41" s="13"/>
      <c r="T41" s="45"/>
      <c r="AF41" s="127"/>
      <c r="AG41" s="127"/>
      <c r="AH41" s="127"/>
      <c r="AI41" s="127"/>
      <c r="AJ41" s="127"/>
      <c r="AK41" s="127"/>
      <c r="AL41" s="127"/>
      <c r="AM41" s="127"/>
      <c r="AN41" s="127"/>
    </row>
    <row r="42" spans="1:40" ht="14.25">
      <c r="A42" s="23" t="s">
        <v>4</v>
      </c>
      <c r="B42" s="13">
        <v>2037</v>
      </c>
      <c r="C42" s="13">
        <v>557</v>
      </c>
      <c r="D42" s="45">
        <f>SUM(B42:C42)</f>
        <v>2594</v>
      </c>
      <c r="E42" s="13">
        <v>6150</v>
      </c>
      <c r="F42" s="13">
        <v>867</v>
      </c>
      <c r="G42" s="45">
        <f>SUM(E42:F42)</f>
        <v>7017</v>
      </c>
      <c r="H42" s="13">
        <v>2</v>
      </c>
      <c r="I42" s="45">
        <f>SUM(H42,G42,D42)</f>
        <v>9613</v>
      </c>
      <c r="J42" s="56"/>
      <c r="K42" s="107" t="s">
        <v>4</v>
      </c>
      <c r="L42" s="108">
        <v>553</v>
      </c>
      <c r="M42" s="13">
        <v>721</v>
      </c>
      <c r="N42" s="13">
        <v>1688</v>
      </c>
      <c r="O42" s="45">
        <f>SUM(L42:N42)</f>
        <v>2962</v>
      </c>
      <c r="P42" s="13">
        <v>3217</v>
      </c>
      <c r="Q42" s="13">
        <v>3399</v>
      </c>
      <c r="R42" s="45">
        <f>SUM(P42:Q42)</f>
        <v>6616</v>
      </c>
      <c r="S42" s="13">
        <v>35</v>
      </c>
      <c r="T42" s="45">
        <f>SUM(S42,R42,O42)</f>
        <v>9613</v>
      </c>
      <c r="AF42" s="127"/>
      <c r="AG42" s="127"/>
      <c r="AH42" s="127"/>
      <c r="AI42" s="127"/>
      <c r="AJ42" s="127"/>
      <c r="AK42" s="127"/>
      <c r="AL42" s="127"/>
      <c r="AM42" s="127"/>
      <c r="AN42" s="127"/>
    </row>
    <row r="43" spans="1:40" ht="14.25">
      <c r="A43" s="23" t="s">
        <v>5</v>
      </c>
      <c r="B43" s="13">
        <v>4147</v>
      </c>
      <c r="C43" s="13">
        <v>1148</v>
      </c>
      <c r="D43" s="45">
        <f>SUM(B43:C43)</f>
        <v>5295</v>
      </c>
      <c r="E43" s="13">
        <v>29190</v>
      </c>
      <c r="F43" s="13">
        <v>2403</v>
      </c>
      <c r="G43" s="45">
        <f>SUM(E43:F43)</f>
        <v>31593</v>
      </c>
      <c r="H43" s="13">
        <v>4</v>
      </c>
      <c r="I43" s="45">
        <f>SUM(H43,G43,D43)</f>
        <v>36892</v>
      </c>
      <c r="J43" s="55"/>
      <c r="K43" s="107" t="s">
        <v>5</v>
      </c>
      <c r="L43" s="108">
        <v>628</v>
      </c>
      <c r="M43" s="13">
        <v>1261</v>
      </c>
      <c r="N43" s="13">
        <v>4425</v>
      </c>
      <c r="O43" s="45">
        <f>SUM(L43:N43)</f>
        <v>6314</v>
      </c>
      <c r="P43" s="13">
        <v>12891</v>
      </c>
      <c r="Q43" s="13">
        <v>17600</v>
      </c>
      <c r="R43" s="45">
        <f>SUM(P43:Q43)</f>
        <v>30491</v>
      </c>
      <c r="S43" s="13">
        <v>87</v>
      </c>
      <c r="T43" s="45">
        <f>SUM(S43,R43,O43)</f>
        <v>36892</v>
      </c>
      <c r="AF43" s="127"/>
      <c r="AG43" s="127"/>
      <c r="AH43" s="127"/>
      <c r="AI43" s="127"/>
      <c r="AJ43" s="127"/>
      <c r="AK43" s="127"/>
      <c r="AL43" s="127"/>
      <c r="AM43" s="127"/>
      <c r="AN43" s="127"/>
    </row>
    <row r="44" spans="1:40" ht="14.25">
      <c r="A44" s="23" t="s">
        <v>6</v>
      </c>
      <c r="B44" s="13">
        <v>29</v>
      </c>
      <c r="C44" s="13">
        <v>7</v>
      </c>
      <c r="D44" s="45">
        <f>SUM(B44:C44)</f>
        <v>36</v>
      </c>
      <c r="E44" s="13">
        <v>126</v>
      </c>
      <c r="F44" s="13">
        <v>16</v>
      </c>
      <c r="G44" s="45">
        <f>SUM(E44:F44)</f>
        <v>142</v>
      </c>
      <c r="H44" s="13">
        <v>1</v>
      </c>
      <c r="I44" s="45">
        <f>SUM(H44,G44,D44)</f>
        <v>179</v>
      </c>
      <c r="J44" s="55"/>
      <c r="K44" s="107" t="s">
        <v>6</v>
      </c>
      <c r="L44" s="108">
        <v>2</v>
      </c>
      <c r="M44" s="13">
        <v>1</v>
      </c>
      <c r="N44" s="13">
        <v>12</v>
      </c>
      <c r="O44" s="45">
        <f>SUM(L44:N44)</f>
        <v>15</v>
      </c>
      <c r="P44" s="13">
        <v>59</v>
      </c>
      <c r="Q44" s="13">
        <v>103</v>
      </c>
      <c r="R44" s="45">
        <f>SUM(P44:Q44)</f>
        <v>162</v>
      </c>
      <c r="S44" s="13">
        <v>2</v>
      </c>
      <c r="T44" s="45">
        <f>SUM(S44,R44,O44)</f>
        <v>179</v>
      </c>
      <c r="AF44" s="127"/>
      <c r="AG44" s="127"/>
      <c r="AH44" s="127"/>
      <c r="AI44" s="127"/>
      <c r="AJ44" s="127"/>
      <c r="AK44" s="127"/>
      <c r="AL44" s="127"/>
      <c r="AM44" s="127"/>
      <c r="AN44" s="127"/>
    </row>
    <row r="45" spans="1:40" ht="14.25">
      <c r="A45" s="23" t="s">
        <v>7</v>
      </c>
      <c r="B45" s="13">
        <v>565</v>
      </c>
      <c r="C45" s="13">
        <v>210</v>
      </c>
      <c r="D45" s="45">
        <f>SUM(B45:C45)</f>
        <v>775</v>
      </c>
      <c r="E45" s="13">
        <v>6201</v>
      </c>
      <c r="F45" s="13">
        <v>493</v>
      </c>
      <c r="G45" s="45">
        <f>SUM(E45:F45)</f>
        <v>6694</v>
      </c>
      <c r="H45" s="13">
        <v>2</v>
      </c>
      <c r="I45" s="45">
        <f>SUM(H45,G45,D45)</f>
        <v>7471</v>
      </c>
      <c r="J45" s="55"/>
      <c r="K45" s="107" t="s">
        <v>7</v>
      </c>
      <c r="L45" s="108">
        <v>88</v>
      </c>
      <c r="M45" s="13">
        <v>169</v>
      </c>
      <c r="N45" s="13">
        <v>819</v>
      </c>
      <c r="O45" s="45">
        <f>SUM(L45:N45)</f>
        <v>1076</v>
      </c>
      <c r="P45" s="13">
        <v>2688</v>
      </c>
      <c r="Q45" s="13">
        <v>3691</v>
      </c>
      <c r="R45" s="45">
        <f>SUM(P45:Q45)</f>
        <v>6379</v>
      </c>
      <c r="S45" s="13">
        <v>16</v>
      </c>
      <c r="T45" s="45">
        <f>SUM(S45,R45,O45)</f>
        <v>7471</v>
      </c>
      <c r="AF45" s="127"/>
      <c r="AG45" s="127"/>
      <c r="AH45" s="127"/>
      <c r="AI45" s="127"/>
      <c r="AJ45" s="127"/>
      <c r="AK45" s="127"/>
      <c r="AL45" s="127"/>
      <c r="AM45" s="127"/>
      <c r="AN45" s="127"/>
    </row>
    <row r="46" spans="1:40" ht="14.25">
      <c r="A46" s="109" t="s">
        <v>0</v>
      </c>
      <c r="B46" s="17">
        <v>6778</v>
      </c>
      <c r="C46" s="17">
        <v>1922</v>
      </c>
      <c r="D46" s="17">
        <f>SUM(B46:C46)</f>
        <v>8700</v>
      </c>
      <c r="E46" s="17">
        <v>41667</v>
      </c>
      <c r="F46" s="17">
        <v>3779</v>
      </c>
      <c r="G46" s="17">
        <f>SUM(E46:F46)</f>
        <v>45446</v>
      </c>
      <c r="H46" s="17">
        <v>9</v>
      </c>
      <c r="I46" s="17">
        <f>SUM(H46,G46,D46)</f>
        <v>54155</v>
      </c>
      <c r="J46" s="55"/>
      <c r="K46" s="110" t="s">
        <v>0</v>
      </c>
      <c r="L46" s="16">
        <v>1271</v>
      </c>
      <c r="M46" s="17">
        <v>2152</v>
      </c>
      <c r="N46" s="17">
        <v>6944</v>
      </c>
      <c r="O46" s="17">
        <f>SUM(L46:N46)</f>
        <v>10367</v>
      </c>
      <c r="P46" s="17">
        <v>18855</v>
      </c>
      <c r="Q46" s="17">
        <v>24793</v>
      </c>
      <c r="R46" s="17">
        <f>SUM(P46:Q46)</f>
        <v>43648</v>
      </c>
      <c r="S46" s="17">
        <v>140</v>
      </c>
      <c r="T46" s="17">
        <f>SUM(S46,R46,O46)</f>
        <v>54155</v>
      </c>
      <c r="AF46" s="127"/>
      <c r="AG46" s="127"/>
      <c r="AH46" s="127"/>
      <c r="AI46" s="127"/>
      <c r="AJ46" s="127"/>
      <c r="AK46" s="127"/>
      <c r="AL46" s="127"/>
      <c r="AM46" s="127"/>
      <c r="AN46" s="127"/>
    </row>
    <row r="47" spans="1:40" ht="14.25">
      <c r="A47" s="112" t="s">
        <v>14</v>
      </c>
      <c r="B47" s="19"/>
      <c r="C47" s="19"/>
      <c r="D47" s="46"/>
      <c r="E47" s="19"/>
      <c r="F47" s="19"/>
      <c r="G47" s="46"/>
      <c r="H47" s="19"/>
      <c r="I47" s="46"/>
      <c r="J47" s="55"/>
      <c r="K47" s="104" t="s">
        <v>14</v>
      </c>
      <c r="L47" s="113"/>
      <c r="M47" s="19"/>
      <c r="N47" s="19"/>
      <c r="O47" s="46"/>
      <c r="P47" s="19"/>
      <c r="Q47" s="19"/>
      <c r="R47" s="46"/>
      <c r="S47" s="19"/>
      <c r="T47" s="46"/>
      <c r="AF47" s="127"/>
      <c r="AG47" s="127"/>
      <c r="AH47" s="127"/>
      <c r="AI47" s="127"/>
      <c r="AJ47" s="127"/>
      <c r="AK47" s="127"/>
      <c r="AL47" s="127"/>
      <c r="AM47" s="127"/>
      <c r="AN47" s="127"/>
    </row>
    <row r="48" spans="1:40" ht="14.25">
      <c r="A48" s="23" t="s">
        <v>4</v>
      </c>
      <c r="B48" s="13">
        <f aca="true" t="shared" si="0" ref="B48:I48">SUM(B10,B16,B22,B27,B33,B39,B42)</f>
        <v>15555</v>
      </c>
      <c r="C48" s="13">
        <f t="shared" si="0"/>
        <v>5528</v>
      </c>
      <c r="D48" s="45">
        <f t="shared" si="0"/>
        <v>21083</v>
      </c>
      <c r="E48" s="13">
        <f t="shared" si="0"/>
        <v>41966</v>
      </c>
      <c r="F48" s="13">
        <f t="shared" si="0"/>
        <v>7414</v>
      </c>
      <c r="G48" s="45">
        <f t="shared" si="0"/>
        <v>49380</v>
      </c>
      <c r="H48" s="13">
        <f t="shared" si="0"/>
        <v>40</v>
      </c>
      <c r="I48" s="45">
        <f t="shared" si="0"/>
        <v>70503</v>
      </c>
      <c r="J48" s="56"/>
      <c r="K48" s="107" t="s">
        <v>4</v>
      </c>
      <c r="L48" s="108">
        <f aca="true" t="shared" si="1" ref="L48:T48">SUM(L10,L16,L22,L27,L33,L39,L42)</f>
        <v>3950</v>
      </c>
      <c r="M48" s="13">
        <f t="shared" si="1"/>
        <v>4972</v>
      </c>
      <c r="N48" s="13">
        <f t="shared" si="1"/>
        <v>11311</v>
      </c>
      <c r="O48" s="45">
        <f t="shared" si="1"/>
        <v>20233</v>
      </c>
      <c r="P48" s="13">
        <f t="shared" si="1"/>
        <v>22403</v>
      </c>
      <c r="Q48" s="13">
        <f t="shared" si="1"/>
        <v>27542</v>
      </c>
      <c r="R48" s="45">
        <f t="shared" si="1"/>
        <v>49945</v>
      </c>
      <c r="S48" s="13">
        <f t="shared" si="1"/>
        <v>325</v>
      </c>
      <c r="T48" s="45">
        <f t="shared" si="1"/>
        <v>70503</v>
      </c>
      <c r="AF48" s="127"/>
      <c r="AG48" s="127"/>
      <c r="AH48" s="127"/>
      <c r="AI48" s="127"/>
      <c r="AJ48" s="127"/>
      <c r="AK48" s="127"/>
      <c r="AL48" s="127"/>
      <c r="AM48" s="127"/>
      <c r="AN48" s="127"/>
    </row>
    <row r="49" spans="1:40" ht="14.25">
      <c r="A49" s="23" t="s">
        <v>5</v>
      </c>
      <c r="B49" s="13">
        <f aca="true" t="shared" si="2" ref="B49:I49">SUM(B11,B17,B23,B28,B34,B43)</f>
        <v>40564</v>
      </c>
      <c r="C49" s="13">
        <f t="shared" si="2"/>
        <v>14555</v>
      </c>
      <c r="D49" s="45">
        <f t="shared" si="2"/>
        <v>55119</v>
      </c>
      <c r="E49" s="13">
        <f t="shared" si="2"/>
        <v>193971</v>
      </c>
      <c r="F49" s="13">
        <f t="shared" si="2"/>
        <v>21223</v>
      </c>
      <c r="G49" s="45">
        <f t="shared" si="2"/>
        <v>215194</v>
      </c>
      <c r="H49" s="13">
        <f t="shared" si="2"/>
        <v>163</v>
      </c>
      <c r="I49" s="45">
        <f t="shared" si="2"/>
        <v>270476</v>
      </c>
      <c r="J49" s="55"/>
      <c r="K49" s="107" t="s">
        <v>5</v>
      </c>
      <c r="L49" s="108">
        <f aca="true" t="shared" si="3" ref="L49:T49">SUM(L11,L17,L23,L28,L34,L43)</f>
        <v>7605</v>
      </c>
      <c r="M49" s="13">
        <f t="shared" si="3"/>
        <v>11272</v>
      </c>
      <c r="N49" s="13">
        <f t="shared" si="3"/>
        <v>29110</v>
      </c>
      <c r="O49" s="45">
        <f t="shared" si="3"/>
        <v>47987</v>
      </c>
      <c r="P49" s="13">
        <f t="shared" si="3"/>
        <v>83216</v>
      </c>
      <c r="Q49" s="13">
        <f t="shared" si="3"/>
        <v>138293</v>
      </c>
      <c r="R49" s="45">
        <f t="shared" si="3"/>
        <v>221509</v>
      </c>
      <c r="S49" s="13">
        <f t="shared" si="3"/>
        <v>980</v>
      </c>
      <c r="T49" s="45">
        <f t="shared" si="3"/>
        <v>270476</v>
      </c>
      <c r="AF49" s="127"/>
      <c r="AG49" s="127"/>
      <c r="AH49" s="127"/>
      <c r="AI49" s="127"/>
      <c r="AJ49" s="127"/>
      <c r="AK49" s="127"/>
      <c r="AL49" s="127"/>
      <c r="AM49" s="127"/>
      <c r="AN49" s="127"/>
    </row>
    <row r="50" spans="1:40" ht="14.25">
      <c r="A50" s="23" t="s">
        <v>6</v>
      </c>
      <c r="B50" s="13">
        <f aca="true" t="shared" si="4" ref="B50:I50">SUM(B12,B18,B29,B35,B44)</f>
        <v>29</v>
      </c>
      <c r="C50" s="13">
        <f t="shared" si="4"/>
        <v>7</v>
      </c>
      <c r="D50" s="45">
        <f t="shared" si="4"/>
        <v>36</v>
      </c>
      <c r="E50" s="13">
        <f t="shared" si="4"/>
        <v>126</v>
      </c>
      <c r="F50" s="13">
        <f t="shared" si="4"/>
        <v>16</v>
      </c>
      <c r="G50" s="45">
        <f t="shared" si="4"/>
        <v>142</v>
      </c>
      <c r="H50" s="13">
        <f t="shared" si="4"/>
        <v>1</v>
      </c>
      <c r="I50" s="45">
        <f t="shared" si="4"/>
        <v>179</v>
      </c>
      <c r="J50" s="55"/>
      <c r="K50" s="107" t="s">
        <v>6</v>
      </c>
      <c r="L50" s="108">
        <f aca="true" t="shared" si="5" ref="L50:T50">SUM(L12,L18,L29,L35,L44)</f>
        <v>2</v>
      </c>
      <c r="M50" s="13">
        <f t="shared" si="5"/>
        <v>1</v>
      </c>
      <c r="N50" s="13">
        <f t="shared" si="5"/>
        <v>12</v>
      </c>
      <c r="O50" s="45">
        <f t="shared" si="5"/>
        <v>15</v>
      </c>
      <c r="P50" s="13">
        <f t="shared" si="5"/>
        <v>59</v>
      </c>
      <c r="Q50" s="13">
        <f t="shared" si="5"/>
        <v>103</v>
      </c>
      <c r="R50" s="45">
        <f t="shared" si="5"/>
        <v>162</v>
      </c>
      <c r="S50" s="13">
        <f t="shared" si="5"/>
        <v>2</v>
      </c>
      <c r="T50" s="45">
        <f t="shared" si="5"/>
        <v>179</v>
      </c>
      <c r="AF50" s="127"/>
      <c r="AG50" s="127"/>
      <c r="AH50" s="127"/>
      <c r="AI50" s="127"/>
      <c r="AJ50" s="127"/>
      <c r="AK50" s="127"/>
      <c r="AL50" s="127"/>
      <c r="AM50" s="127"/>
      <c r="AN50" s="127"/>
    </row>
    <row r="51" spans="1:40" ht="14.25">
      <c r="A51" s="23" t="s">
        <v>7</v>
      </c>
      <c r="B51" s="13">
        <f aca="true" t="shared" si="6" ref="B51:I51">SUM(B13,B19,B24,B30,B36,B45)</f>
        <v>18680</v>
      </c>
      <c r="C51" s="13">
        <f t="shared" si="6"/>
        <v>6152</v>
      </c>
      <c r="D51" s="45">
        <f t="shared" si="6"/>
        <v>24832</v>
      </c>
      <c r="E51" s="13">
        <f t="shared" si="6"/>
        <v>66607</v>
      </c>
      <c r="F51" s="13">
        <f t="shared" si="6"/>
        <v>8373</v>
      </c>
      <c r="G51" s="45">
        <f t="shared" si="6"/>
        <v>74980</v>
      </c>
      <c r="H51" s="13">
        <f t="shared" si="6"/>
        <v>56</v>
      </c>
      <c r="I51" s="45">
        <f t="shared" si="6"/>
        <v>99868</v>
      </c>
      <c r="J51" s="55"/>
      <c r="K51" s="107" t="s">
        <v>7</v>
      </c>
      <c r="L51" s="108">
        <f aca="true" t="shared" si="7" ref="L51:T51">SUM(L13,L19,L24,L30,L36,L45)</f>
        <v>5112</v>
      </c>
      <c r="M51" s="13">
        <f t="shared" si="7"/>
        <v>5451</v>
      </c>
      <c r="N51" s="13">
        <f t="shared" si="7"/>
        <v>11771</v>
      </c>
      <c r="O51" s="45">
        <f t="shared" si="7"/>
        <v>22334</v>
      </c>
      <c r="P51" s="13">
        <f t="shared" si="7"/>
        <v>30901</v>
      </c>
      <c r="Q51" s="13">
        <f t="shared" si="7"/>
        <v>46292</v>
      </c>
      <c r="R51" s="45">
        <f t="shared" si="7"/>
        <v>77193</v>
      </c>
      <c r="S51" s="13">
        <f t="shared" si="7"/>
        <v>341</v>
      </c>
      <c r="T51" s="45">
        <f t="shared" si="7"/>
        <v>99868</v>
      </c>
      <c r="AF51" s="127"/>
      <c r="AG51" s="127"/>
      <c r="AH51" s="127"/>
      <c r="AI51" s="127"/>
      <c r="AJ51" s="127"/>
      <c r="AK51" s="127"/>
      <c r="AL51" s="127"/>
      <c r="AM51" s="127"/>
      <c r="AN51" s="127"/>
    </row>
    <row r="52" spans="1:40" ht="14.25">
      <c r="A52" s="109" t="s">
        <v>15</v>
      </c>
      <c r="B52" s="17">
        <f aca="true" t="shared" si="8" ref="B52:I52">SUM(B48:B51)</f>
        <v>74828</v>
      </c>
      <c r="C52" s="17">
        <f t="shared" si="8"/>
        <v>26242</v>
      </c>
      <c r="D52" s="17">
        <f t="shared" si="8"/>
        <v>101070</v>
      </c>
      <c r="E52" s="17">
        <f t="shared" si="8"/>
        <v>302670</v>
      </c>
      <c r="F52" s="17">
        <f t="shared" si="8"/>
        <v>37026</v>
      </c>
      <c r="G52" s="17">
        <f t="shared" si="8"/>
        <v>339696</v>
      </c>
      <c r="H52" s="17">
        <f t="shared" si="8"/>
        <v>260</v>
      </c>
      <c r="I52" s="17">
        <f t="shared" si="8"/>
        <v>441026</v>
      </c>
      <c r="J52" s="55"/>
      <c r="K52" s="110" t="s">
        <v>15</v>
      </c>
      <c r="L52" s="16">
        <f aca="true" t="shared" si="9" ref="L52:T52">SUM(L48:L51)</f>
        <v>16669</v>
      </c>
      <c r="M52" s="17">
        <f t="shared" si="9"/>
        <v>21696</v>
      </c>
      <c r="N52" s="17">
        <f t="shared" si="9"/>
        <v>52204</v>
      </c>
      <c r="O52" s="17">
        <f t="shared" si="9"/>
        <v>90569</v>
      </c>
      <c r="P52" s="17">
        <f t="shared" si="9"/>
        <v>136579</v>
      </c>
      <c r="Q52" s="17">
        <f t="shared" si="9"/>
        <v>212230</v>
      </c>
      <c r="R52" s="17">
        <f t="shared" si="9"/>
        <v>348809</v>
      </c>
      <c r="S52" s="17">
        <f t="shared" si="9"/>
        <v>1648</v>
      </c>
      <c r="T52" s="17">
        <f t="shared" si="9"/>
        <v>441026</v>
      </c>
      <c r="AF52" s="127"/>
      <c r="AG52" s="127"/>
      <c r="AH52" s="127"/>
      <c r="AI52" s="127"/>
      <c r="AJ52" s="127"/>
      <c r="AK52" s="127"/>
      <c r="AL52" s="127"/>
      <c r="AM52" s="127"/>
      <c r="AN52" s="127"/>
    </row>
    <row r="53" spans="1:20" ht="14.25">
      <c r="A53" s="55"/>
      <c r="B53" s="55"/>
      <c r="C53" s="55"/>
      <c r="D53" s="55"/>
      <c r="E53" s="55"/>
      <c r="F53" s="55"/>
      <c r="G53" s="55"/>
      <c r="H53" s="55"/>
      <c r="I53" s="55"/>
      <c r="J53" s="55"/>
      <c r="N53" s="47"/>
      <c r="O53" s="22"/>
      <c r="S53" s="47"/>
      <c r="T53" s="22"/>
    </row>
    <row r="54" spans="1:20" ht="14.25">
      <c r="A54" s="80" t="s">
        <v>59</v>
      </c>
      <c r="J54" s="56"/>
      <c r="O54" s="22"/>
      <c r="T54" s="22"/>
    </row>
    <row r="55" spans="1:9" ht="14.25">
      <c r="A55" s="80" t="s">
        <v>60</v>
      </c>
      <c r="I55" s="126"/>
    </row>
    <row r="56" ht="14.25">
      <c r="A56" s="21"/>
    </row>
    <row r="57" ht="14.25">
      <c r="A57" s="21"/>
    </row>
    <row r="58" ht="14.25">
      <c r="A58" s="21"/>
    </row>
  </sheetData>
  <sheetProtection/>
  <mergeCells count="11">
    <mergeCell ref="B7:D7"/>
    <mergeCell ref="L7:O7"/>
    <mergeCell ref="A5:I5"/>
    <mergeCell ref="E7:G7"/>
    <mergeCell ref="P7:R7"/>
    <mergeCell ref="A3:I3"/>
    <mergeCell ref="K3:T3"/>
    <mergeCell ref="L1:T1"/>
    <mergeCell ref="A2:I2"/>
    <mergeCell ref="K5:T5"/>
    <mergeCell ref="K2:T2"/>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42" sqref="A42"/>
    </sheetView>
  </sheetViews>
  <sheetFormatPr defaultColWidth="9.140625" defaultRowHeight="15"/>
  <cols>
    <col min="1" max="3" width="15.28125" style="22" customWidth="1"/>
    <col min="4" max="4" width="10.8515625" style="22" customWidth="1"/>
    <col min="5" max="5" width="10.28125" style="22" customWidth="1"/>
    <col min="6" max="6" width="11.7109375" style="22" customWidth="1"/>
    <col min="7" max="7" width="8.8515625" style="22" customWidth="1"/>
    <col min="8" max="9" width="9.8515625" style="22" customWidth="1"/>
    <col min="10" max="10" width="11.7109375" style="22" customWidth="1"/>
    <col min="11" max="11" width="8.8515625" style="22" customWidth="1"/>
    <col min="12" max="13" width="10.57421875" style="22" customWidth="1"/>
    <col min="14" max="16" width="8.57421875" style="22" customWidth="1"/>
    <col min="17" max="17" width="11.140625" style="22" customWidth="1"/>
    <col min="18" max="18" width="9.421875" style="22" customWidth="1"/>
    <col min="19" max="19" width="10.140625" style="22" customWidth="1"/>
    <col min="20" max="20" width="10.57421875" style="22" customWidth="1"/>
    <col min="21" max="23" width="8.7109375" style="22" customWidth="1"/>
    <col min="24" max="24" width="10.28125" style="22" customWidth="1"/>
    <col min="25" max="16384" width="8.8515625" style="22" customWidth="1"/>
  </cols>
  <sheetData>
    <row r="1" spans="1:10" ht="14.25">
      <c r="A1" s="27"/>
      <c r="J1" s="23"/>
    </row>
    <row r="2" spans="1:24" ht="14.25">
      <c r="A2" s="187" t="s">
        <v>21</v>
      </c>
      <c r="B2" s="187"/>
      <c r="C2" s="187"/>
      <c r="D2" s="187"/>
      <c r="E2" s="187"/>
      <c r="F2" s="187"/>
      <c r="G2" s="187"/>
      <c r="H2" s="187"/>
      <c r="I2" s="187"/>
      <c r="J2" s="187"/>
      <c r="K2" s="187"/>
      <c r="L2" s="187"/>
      <c r="M2" s="187"/>
      <c r="N2" s="187"/>
      <c r="O2" s="187"/>
      <c r="P2" s="187"/>
      <c r="Q2" s="187"/>
      <c r="R2" s="187"/>
      <c r="S2" s="187"/>
      <c r="T2" s="187"/>
      <c r="U2" s="187"/>
      <c r="V2" s="187"/>
      <c r="W2" s="187"/>
      <c r="X2" s="187"/>
    </row>
    <row r="3" spans="1:24" s="121" customFormat="1" ht="14.25">
      <c r="A3" s="186" t="s">
        <v>101</v>
      </c>
      <c r="B3" s="186"/>
      <c r="C3" s="186"/>
      <c r="D3" s="186"/>
      <c r="E3" s="186"/>
      <c r="F3" s="186"/>
      <c r="G3" s="186"/>
      <c r="H3" s="186"/>
      <c r="I3" s="186"/>
      <c r="J3" s="186"/>
      <c r="K3" s="186"/>
      <c r="L3" s="186"/>
      <c r="M3" s="186"/>
      <c r="N3" s="186"/>
      <c r="O3" s="186"/>
      <c r="P3" s="186"/>
      <c r="Q3" s="186"/>
      <c r="R3" s="186"/>
      <c r="S3" s="186"/>
      <c r="T3" s="186"/>
      <c r="U3" s="186"/>
      <c r="V3" s="186"/>
      <c r="W3" s="186"/>
      <c r="X3" s="186"/>
    </row>
    <row r="4" spans="1:24" ht="6.75" customHeight="1">
      <c r="A4" s="96"/>
      <c r="B4" s="96"/>
      <c r="C4" s="96"/>
      <c r="D4" s="96"/>
      <c r="E4" s="96"/>
      <c r="F4" s="96"/>
      <c r="G4" s="96"/>
      <c r="H4" s="96"/>
      <c r="I4" s="96"/>
      <c r="J4" s="96"/>
      <c r="K4" s="96"/>
      <c r="L4" s="96"/>
      <c r="M4" s="96"/>
      <c r="N4" s="96"/>
      <c r="O4" s="96"/>
      <c r="P4" s="96"/>
      <c r="Q4" s="96"/>
      <c r="R4" s="96"/>
      <c r="S4" s="96"/>
      <c r="T4" s="96"/>
      <c r="U4" s="96"/>
      <c r="V4" s="96"/>
      <c r="W4" s="96"/>
      <c r="X4" s="96"/>
    </row>
    <row r="5" spans="1:24" ht="14.25">
      <c r="A5" s="190" t="s">
        <v>83</v>
      </c>
      <c r="B5" s="190"/>
      <c r="C5" s="190"/>
      <c r="D5" s="190"/>
      <c r="E5" s="190"/>
      <c r="F5" s="190"/>
      <c r="G5" s="190"/>
      <c r="H5" s="190"/>
      <c r="I5" s="190"/>
      <c r="J5" s="190"/>
      <c r="K5" s="190"/>
      <c r="L5" s="190"/>
      <c r="M5" s="190"/>
      <c r="N5" s="190"/>
      <c r="O5" s="190"/>
      <c r="P5" s="190"/>
      <c r="Q5" s="190"/>
      <c r="R5" s="190"/>
      <c r="S5" s="190"/>
      <c r="T5" s="190"/>
      <c r="U5" s="190"/>
      <c r="V5" s="190"/>
      <c r="W5" s="190"/>
      <c r="X5" s="190"/>
    </row>
    <row r="6" spans="1:17" ht="6.75" customHeight="1" thickBot="1">
      <c r="A6" s="128"/>
      <c r="B6" s="128"/>
      <c r="C6" s="128"/>
      <c r="D6" s="128"/>
      <c r="E6" s="128"/>
      <c r="F6" s="128"/>
      <c r="G6" s="128"/>
      <c r="H6" s="128"/>
      <c r="I6" s="128"/>
      <c r="J6" s="128"/>
      <c r="K6" s="128"/>
      <c r="L6" s="128"/>
      <c r="M6" s="128"/>
      <c r="N6" s="128"/>
      <c r="O6" s="128"/>
      <c r="P6" s="128"/>
      <c r="Q6" s="128"/>
    </row>
    <row r="7" spans="1:24" ht="15" thickTop="1">
      <c r="A7" s="191" t="s">
        <v>49</v>
      </c>
      <c r="B7" s="191"/>
      <c r="C7" s="192"/>
      <c r="D7" s="197" t="s">
        <v>1</v>
      </c>
      <c r="E7" s="197"/>
      <c r="F7" s="197"/>
      <c r="G7" s="197"/>
      <c r="H7" s="197"/>
      <c r="I7" s="197"/>
      <c r="J7" s="197"/>
      <c r="K7" s="198" t="s">
        <v>2</v>
      </c>
      <c r="L7" s="197"/>
      <c r="M7" s="197"/>
      <c r="N7" s="197"/>
      <c r="O7" s="197"/>
      <c r="P7" s="197"/>
      <c r="Q7" s="199"/>
      <c r="R7" s="197" t="s">
        <v>0</v>
      </c>
      <c r="S7" s="197"/>
      <c r="T7" s="197"/>
      <c r="U7" s="197"/>
      <c r="V7" s="197"/>
      <c r="W7" s="197"/>
      <c r="X7" s="197"/>
    </row>
    <row r="8" spans="1:24" ht="42.75">
      <c r="A8" s="129" t="s">
        <v>40</v>
      </c>
      <c r="B8" s="130" t="s">
        <v>63</v>
      </c>
      <c r="C8" s="131" t="s">
        <v>97</v>
      </c>
      <c r="D8" s="193" t="s">
        <v>46</v>
      </c>
      <c r="E8" s="194"/>
      <c r="F8" s="132" t="s">
        <v>45</v>
      </c>
      <c r="G8" s="195" t="s">
        <v>44</v>
      </c>
      <c r="H8" s="193"/>
      <c r="I8" s="194"/>
      <c r="J8" s="133" t="s">
        <v>0</v>
      </c>
      <c r="K8" s="196" t="s">
        <v>46</v>
      </c>
      <c r="L8" s="194"/>
      <c r="M8" s="132" t="s">
        <v>45</v>
      </c>
      <c r="N8" s="195" t="s">
        <v>44</v>
      </c>
      <c r="O8" s="193"/>
      <c r="P8" s="194"/>
      <c r="Q8" s="134" t="s">
        <v>0</v>
      </c>
      <c r="R8" s="193" t="s">
        <v>46</v>
      </c>
      <c r="S8" s="194"/>
      <c r="T8" s="132" t="s">
        <v>45</v>
      </c>
      <c r="U8" s="195" t="s">
        <v>44</v>
      </c>
      <c r="V8" s="193"/>
      <c r="W8" s="194"/>
      <c r="X8" s="133" t="s">
        <v>0</v>
      </c>
    </row>
    <row r="9" spans="1:24" ht="14.25">
      <c r="A9" s="135"/>
      <c r="B9" s="136"/>
      <c r="C9" s="137" t="s">
        <v>50</v>
      </c>
      <c r="D9" s="138" t="s">
        <v>100</v>
      </c>
      <c r="E9" s="139">
        <v>1</v>
      </c>
      <c r="F9" s="139">
        <v>0</v>
      </c>
      <c r="G9" s="139">
        <v>1</v>
      </c>
      <c r="H9" s="139">
        <v>2</v>
      </c>
      <c r="I9" s="139" t="s">
        <v>17</v>
      </c>
      <c r="J9" s="134"/>
      <c r="K9" s="138" t="s">
        <v>100</v>
      </c>
      <c r="L9" s="139">
        <v>1</v>
      </c>
      <c r="M9" s="139">
        <v>0</v>
      </c>
      <c r="N9" s="139">
        <v>1</v>
      </c>
      <c r="O9" s="139">
        <v>2</v>
      </c>
      <c r="P9" s="139" t="s">
        <v>17</v>
      </c>
      <c r="Q9" s="134"/>
      <c r="R9" s="140" t="s">
        <v>100</v>
      </c>
      <c r="S9" s="139">
        <v>1</v>
      </c>
      <c r="T9" s="139">
        <v>0</v>
      </c>
      <c r="U9" s="139">
        <v>1</v>
      </c>
      <c r="V9" s="139">
        <v>2</v>
      </c>
      <c r="W9" s="139" t="s">
        <v>17</v>
      </c>
      <c r="X9" s="141"/>
    </row>
    <row r="10" spans="1:24" ht="14.25">
      <c r="A10" s="67" t="s">
        <v>61</v>
      </c>
      <c r="B10" s="68" t="s">
        <v>61</v>
      </c>
      <c r="C10" s="142" t="s">
        <v>61</v>
      </c>
      <c r="D10" s="73">
        <v>1</v>
      </c>
      <c r="E10" s="71">
        <v>44</v>
      </c>
      <c r="F10" s="71">
        <v>12209</v>
      </c>
      <c r="G10" s="71">
        <v>5296</v>
      </c>
      <c r="H10" s="71">
        <v>724</v>
      </c>
      <c r="I10" s="71">
        <v>43</v>
      </c>
      <c r="J10" s="74">
        <v>18317</v>
      </c>
      <c r="K10" s="70">
        <v>4</v>
      </c>
      <c r="L10" s="71">
        <v>31</v>
      </c>
      <c r="M10" s="71">
        <v>12724</v>
      </c>
      <c r="N10" s="71">
        <v>4870</v>
      </c>
      <c r="O10" s="71">
        <v>666</v>
      </c>
      <c r="P10" s="71">
        <v>55</v>
      </c>
      <c r="Q10" s="72">
        <v>18350</v>
      </c>
      <c r="R10" s="73">
        <f>SUM(K10,D10)</f>
        <v>5</v>
      </c>
      <c r="S10" s="71">
        <f aca="true" t="shared" si="0" ref="S10:W17">SUM(L10,E10)</f>
        <v>75</v>
      </c>
      <c r="T10" s="71">
        <f t="shared" si="0"/>
        <v>24933</v>
      </c>
      <c r="U10" s="71">
        <f t="shared" si="0"/>
        <v>10166</v>
      </c>
      <c r="V10" s="71">
        <f t="shared" si="0"/>
        <v>1390</v>
      </c>
      <c r="W10" s="71">
        <f t="shared" si="0"/>
        <v>98</v>
      </c>
      <c r="X10" s="74">
        <f>SUM(R10:W10)</f>
        <v>36667</v>
      </c>
    </row>
    <row r="11" spans="1:24" ht="14.25">
      <c r="A11" s="67" t="s">
        <v>61</v>
      </c>
      <c r="B11" s="68" t="s">
        <v>61</v>
      </c>
      <c r="C11" s="142" t="s">
        <v>62</v>
      </c>
      <c r="D11" s="73">
        <v>2</v>
      </c>
      <c r="E11" s="71">
        <v>17</v>
      </c>
      <c r="F11" s="71">
        <v>3391</v>
      </c>
      <c r="G11" s="71">
        <v>1506</v>
      </c>
      <c r="H11" s="71">
        <v>241</v>
      </c>
      <c r="I11" s="71">
        <v>28</v>
      </c>
      <c r="J11" s="74">
        <v>5185</v>
      </c>
      <c r="K11" s="70">
        <v>2</v>
      </c>
      <c r="L11" s="71">
        <v>13</v>
      </c>
      <c r="M11" s="71">
        <v>3432</v>
      </c>
      <c r="N11" s="71">
        <v>1375</v>
      </c>
      <c r="O11" s="71">
        <v>205</v>
      </c>
      <c r="P11" s="71">
        <v>27</v>
      </c>
      <c r="Q11" s="72">
        <v>5054</v>
      </c>
      <c r="R11" s="73">
        <f aca="true" t="shared" si="1" ref="R11:R17">SUM(K11,D11)</f>
        <v>4</v>
      </c>
      <c r="S11" s="71">
        <f t="shared" si="0"/>
        <v>30</v>
      </c>
      <c r="T11" s="71">
        <f t="shared" si="0"/>
        <v>6823</v>
      </c>
      <c r="U11" s="71">
        <f t="shared" si="0"/>
        <v>2881</v>
      </c>
      <c r="V11" s="71">
        <f t="shared" si="0"/>
        <v>446</v>
      </c>
      <c r="W11" s="71">
        <f t="shared" si="0"/>
        <v>55</v>
      </c>
      <c r="X11" s="74">
        <f aca="true" t="shared" si="2" ref="X11:X17">SUM(R11:W11)</f>
        <v>10239</v>
      </c>
    </row>
    <row r="12" spans="1:24" ht="14.25">
      <c r="A12" s="67" t="s">
        <v>61</v>
      </c>
      <c r="B12" s="68" t="s">
        <v>62</v>
      </c>
      <c r="C12" s="142" t="s">
        <v>61</v>
      </c>
      <c r="D12" s="73">
        <v>0</v>
      </c>
      <c r="E12" s="71">
        <v>66</v>
      </c>
      <c r="F12" s="71">
        <v>10630</v>
      </c>
      <c r="G12" s="71">
        <v>2685</v>
      </c>
      <c r="H12" s="71">
        <v>196</v>
      </c>
      <c r="I12" s="71">
        <v>6</v>
      </c>
      <c r="J12" s="74">
        <v>13583</v>
      </c>
      <c r="K12" s="70">
        <v>1</v>
      </c>
      <c r="L12" s="71">
        <v>49</v>
      </c>
      <c r="M12" s="71">
        <v>11035</v>
      </c>
      <c r="N12" s="71">
        <v>2298</v>
      </c>
      <c r="O12" s="71">
        <v>189</v>
      </c>
      <c r="P12" s="71">
        <v>3</v>
      </c>
      <c r="Q12" s="72">
        <v>13575</v>
      </c>
      <c r="R12" s="73">
        <f t="shared" si="1"/>
        <v>1</v>
      </c>
      <c r="S12" s="71">
        <f t="shared" si="0"/>
        <v>115</v>
      </c>
      <c r="T12" s="71">
        <f t="shared" si="0"/>
        <v>21665</v>
      </c>
      <c r="U12" s="71">
        <f t="shared" si="0"/>
        <v>4983</v>
      </c>
      <c r="V12" s="71">
        <f t="shared" si="0"/>
        <v>385</v>
      </c>
      <c r="W12" s="71">
        <f t="shared" si="0"/>
        <v>9</v>
      </c>
      <c r="X12" s="74">
        <f t="shared" si="2"/>
        <v>27158</v>
      </c>
    </row>
    <row r="13" spans="1:24" ht="14.25">
      <c r="A13" s="67" t="s">
        <v>62</v>
      </c>
      <c r="B13" s="68" t="s">
        <v>61</v>
      </c>
      <c r="C13" s="142" t="s">
        <v>61</v>
      </c>
      <c r="D13" s="73">
        <v>0</v>
      </c>
      <c r="E13" s="71">
        <v>23</v>
      </c>
      <c r="F13" s="71">
        <v>10464</v>
      </c>
      <c r="G13" s="71">
        <v>3349</v>
      </c>
      <c r="H13" s="71">
        <v>219</v>
      </c>
      <c r="I13" s="71">
        <v>5</v>
      </c>
      <c r="J13" s="74">
        <v>14060</v>
      </c>
      <c r="K13" s="70">
        <v>0</v>
      </c>
      <c r="L13" s="71">
        <v>24</v>
      </c>
      <c r="M13" s="71">
        <v>11055</v>
      </c>
      <c r="N13" s="71">
        <v>3269</v>
      </c>
      <c r="O13" s="71">
        <v>199</v>
      </c>
      <c r="P13" s="71">
        <v>7</v>
      </c>
      <c r="Q13" s="72">
        <v>14554</v>
      </c>
      <c r="R13" s="73">
        <f t="shared" si="1"/>
        <v>0</v>
      </c>
      <c r="S13" s="71">
        <f t="shared" si="0"/>
        <v>47</v>
      </c>
      <c r="T13" s="71">
        <f t="shared" si="0"/>
        <v>21519</v>
      </c>
      <c r="U13" s="71">
        <f t="shared" si="0"/>
        <v>6618</v>
      </c>
      <c r="V13" s="71">
        <f t="shared" si="0"/>
        <v>418</v>
      </c>
      <c r="W13" s="71">
        <f t="shared" si="0"/>
        <v>12</v>
      </c>
      <c r="X13" s="74">
        <f t="shared" si="2"/>
        <v>28614</v>
      </c>
    </row>
    <row r="14" spans="1:24" ht="14.25">
      <c r="A14" s="67" t="s">
        <v>61</v>
      </c>
      <c r="B14" s="68" t="s">
        <v>62</v>
      </c>
      <c r="C14" s="142" t="s">
        <v>62</v>
      </c>
      <c r="D14" s="73">
        <v>3</v>
      </c>
      <c r="E14" s="71">
        <v>108</v>
      </c>
      <c r="F14" s="71">
        <v>10004</v>
      </c>
      <c r="G14" s="71">
        <v>1418</v>
      </c>
      <c r="H14" s="71">
        <v>114</v>
      </c>
      <c r="I14" s="71">
        <v>7</v>
      </c>
      <c r="J14" s="74">
        <v>11654</v>
      </c>
      <c r="K14" s="70">
        <v>0</v>
      </c>
      <c r="L14" s="71">
        <v>79</v>
      </c>
      <c r="M14" s="71">
        <v>10176</v>
      </c>
      <c r="N14" s="71">
        <v>1283</v>
      </c>
      <c r="O14" s="71">
        <v>101</v>
      </c>
      <c r="P14" s="71">
        <v>4</v>
      </c>
      <c r="Q14" s="72">
        <v>11643</v>
      </c>
      <c r="R14" s="73">
        <f t="shared" si="1"/>
        <v>3</v>
      </c>
      <c r="S14" s="71">
        <f t="shared" si="0"/>
        <v>187</v>
      </c>
      <c r="T14" s="71">
        <f t="shared" si="0"/>
        <v>20180</v>
      </c>
      <c r="U14" s="71">
        <f t="shared" si="0"/>
        <v>2701</v>
      </c>
      <c r="V14" s="71">
        <f t="shared" si="0"/>
        <v>215</v>
      </c>
      <c r="W14" s="71">
        <f t="shared" si="0"/>
        <v>11</v>
      </c>
      <c r="X14" s="74">
        <f t="shared" si="2"/>
        <v>23297</v>
      </c>
    </row>
    <row r="15" spans="1:24" ht="14.25">
      <c r="A15" s="67" t="s">
        <v>62</v>
      </c>
      <c r="B15" s="68" t="s">
        <v>61</v>
      </c>
      <c r="C15" s="142" t="s">
        <v>62</v>
      </c>
      <c r="D15" s="73">
        <v>0</v>
      </c>
      <c r="E15" s="71">
        <v>24</v>
      </c>
      <c r="F15" s="71">
        <v>4870</v>
      </c>
      <c r="G15" s="71">
        <v>1016</v>
      </c>
      <c r="H15" s="71">
        <v>62</v>
      </c>
      <c r="I15" s="71">
        <v>2</v>
      </c>
      <c r="J15" s="74">
        <v>5974</v>
      </c>
      <c r="K15" s="70">
        <v>0</v>
      </c>
      <c r="L15" s="71">
        <v>12</v>
      </c>
      <c r="M15" s="71">
        <v>4881</v>
      </c>
      <c r="N15" s="71">
        <v>932</v>
      </c>
      <c r="O15" s="71">
        <v>45</v>
      </c>
      <c r="P15" s="71">
        <v>1</v>
      </c>
      <c r="Q15" s="72">
        <v>5871</v>
      </c>
      <c r="R15" s="73">
        <f t="shared" si="1"/>
        <v>0</v>
      </c>
      <c r="S15" s="71">
        <f t="shared" si="0"/>
        <v>36</v>
      </c>
      <c r="T15" s="71">
        <f t="shared" si="0"/>
        <v>9751</v>
      </c>
      <c r="U15" s="71">
        <f t="shared" si="0"/>
        <v>1948</v>
      </c>
      <c r="V15" s="71">
        <f t="shared" si="0"/>
        <v>107</v>
      </c>
      <c r="W15" s="71">
        <f t="shared" si="0"/>
        <v>3</v>
      </c>
      <c r="X15" s="74">
        <f t="shared" si="2"/>
        <v>11845</v>
      </c>
    </row>
    <row r="16" spans="1:24" ht="14.25">
      <c r="A16" s="67" t="s">
        <v>62</v>
      </c>
      <c r="B16" s="68" t="s">
        <v>62</v>
      </c>
      <c r="C16" s="142" t="s">
        <v>61</v>
      </c>
      <c r="D16" s="73">
        <v>5</v>
      </c>
      <c r="E16" s="71">
        <v>297</v>
      </c>
      <c r="F16" s="71">
        <v>31586</v>
      </c>
      <c r="G16" s="71">
        <v>4193</v>
      </c>
      <c r="H16" s="71">
        <v>145</v>
      </c>
      <c r="I16" s="71">
        <v>6</v>
      </c>
      <c r="J16" s="74">
        <v>36232</v>
      </c>
      <c r="K16" s="70">
        <v>5</v>
      </c>
      <c r="L16" s="71">
        <v>272</v>
      </c>
      <c r="M16" s="71">
        <v>32107</v>
      </c>
      <c r="N16" s="71">
        <v>3913</v>
      </c>
      <c r="O16" s="71">
        <v>116</v>
      </c>
      <c r="P16" s="71">
        <v>1</v>
      </c>
      <c r="Q16" s="72">
        <v>36414</v>
      </c>
      <c r="R16" s="73">
        <f t="shared" si="1"/>
        <v>10</v>
      </c>
      <c r="S16" s="71">
        <f t="shared" si="0"/>
        <v>569</v>
      </c>
      <c r="T16" s="71">
        <f t="shared" si="0"/>
        <v>63693</v>
      </c>
      <c r="U16" s="71">
        <f t="shared" si="0"/>
        <v>8106</v>
      </c>
      <c r="V16" s="71">
        <f t="shared" si="0"/>
        <v>261</v>
      </c>
      <c r="W16" s="71">
        <f t="shared" si="0"/>
        <v>7</v>
      </c>
      <c r="X16" s="74">
        <f t="shared" si="2"/>
        <v>72646</v>
      </c>
    </row>
    <row r="17" spans="1:24" ht="14.25">
      <c r="A17" s="67" t="s">
        <v>62</v>
      </c>
      <c r="B17" s="68" t="s">
        <v>62</v>
      </c>
      <c r="C17" s="142" t="s">
        <v>62</v>
      </c>
      <c r="D17" s="73">
        <v>31</v>
      </c>
      <c r="E17" s="71">
        <v>1758</v>
      </c>
      <c r="F17" s="71">
        <v>101026</v>
      </c>
      <c r="G17" s="71">
        <v>4336</v>
      </c>
      <c r="H17" s="71">
        <v>81</v>
      </c>
      <c r="I17" s="71">
        <v>1</v>
      </c>
      <c r="J17" s="74">
        <v>107233</v>
      </c>
      <c r="K17" s="70">
        <v>23</v>
      </c>
      <c r="L17" s="71">
        <v>1505</v>
      </c>
      <c r="M17" s="71">
        <v>98863</v>
      </c>
      <c r="N17" s="71">
        <v>3633</v>
      </c>
      <c r="O17" s="71">
        <v>92</v>
      </c>
      <c r="P17" s="71">
        <v>0</v>
      </c>
      <c r="Q17" s="72">
        <v>104116</v>
      </c>
      <c r="R17" s="73">
        <f t="shared" si="1"/>
        <v>54</v>
      </c>
      <c r="S17" s="71">
        <f t="shared" si="0"/>
        <v>3263</v>
      </c>
      <c r="T17" s="71">
        <f t="shared" si="0"/>
        <v>199889</v>
      </c>
      <c r="U17" s="71">
        <f t="shared" si="0"/>
        <v>7969</v>
      </c>
      <c r="V17" s="71">
        <f t="shared" si="0"/>
        <v>173</v>
      </c>
      <c r="W17" s="71">
        <f t="shared" si="0"/>
        <v>1</v>
      </c>
      <c r="X17" s="74">
        <f t="shared" si="2"/>
        <v>211349</v>
      </c>
    </row>
    <row r="18" spans="3:24" s="28" customFormat="1" ht="14.25">
      <c r="C18" s="64" t="s">
        <v>0</v>
      </c>
      <c r="D18" s="143">
        <f>SUM(D10:D17)</f>
        <v>42</v>
      </c>
      <c r="E18" s="144">
        <f aca="true" t="shared" si="3" ref="E18:X18">SUM(E10:E17)</f>
        <v>2337</v>
      </c>
      <c r="F18" s="144">
        <f t="shared" si="3"/>
        <v>184180</v>
      </c>
      <c r="G18" s="144">
        <f t="shared" si="3"/>
        <v>23799</v>
      </c>
      <c r="H18" s="144">
        <f t="shared" si="3"/>
        <v>1782</v>
      </c>
      <c r="I18" s="144">
        <f t="shared" si="3"/>
        <v>98</v>
      </c>
      <c r="J18" s="145">
        <f t="shared" si="3"/>
        <v>212238</v>
      </c>
      <c r="K18" s="146">
        <f>SUM(K10:K17)</f>
        <v>35</v>
      </c>
      <c r="L18" s="144">
        <f t="shared" si="3"/>
        <v>1985</v>
      </c>
      <c r="M18" s="144">
        <f t="shared" si="3"/>
        <v>184273</v>
      </c>
      <c r="N18" s="144">
        <f t="shared" si="3"/>
        <v>21573</v>
      </c>
      <c r="O18" s="144">
        <f t="shared" si="3"/>
        <v>1613</v>
      </c>
      <c r="P18" s="144">
        <f t="shared" si="3"/>
        <v>98</v>
      </c>
      <c r="Q18" s="147">
        <f t="shared" si="3"/>
        <v>209577</v>
      </c>
      <c r="R18" s="143">
        <f t="shared" si="3"/>
        <v>77</v>
      </c>
      <c r="S18" s="144">
        <f>SUM(S10:S17)</f>
        <v>4322</v>
      </c>
      <c r="T18" s="144">
        <f t="shared" si="3"/>
        <v>368453</v>
      </c>
      <c r="U18" s="144">
        <f t="shared" si="3"/>
        <v>45372</v>
      </c>
      <c r="V18" s="144">
        <f t="shared" si="3"/>
        <v>3395</v>
      </c>
      <c r="W18" s="144">
        <f t="shared" si="3"/>
        <v>196</v>
      </c>
      <c r="X18" s="145">
        <f t="shared" si="3"/>
        <v>421815</v>
      </c>
    </row>
    <row r="20" ht="14.25">
      <c r="X20" s="127"/>
    </row>
    <row r="21" spans="1:24" ht="14.25">
      <c r="A21" s="187" t="s">
        <v>21</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row>
    <row r="22" spans="1:24" s="121" customFormat="1" ht="14.25">
      <c r="A22" s="186" t="s">
        <v>101</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row>
    <row r="23" spans="1:24" ht="6.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row>
    <row r="24" spans="1:24" ht="14.25">
      <c r="A24" s="190" t="s">
        <v>84</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row>
    <row r="25" ht="6.75" customHeight="1" thickBot="1"/>
    <row r="26" spans="1:24" ht="15" thickTop="1">
      <c r="A26" s="191" t="s">
        <v>49</v>
      </c>
      <c r="B26" s="191"/>
      <c r="C26" s="192"/>
      <c r="D26" s="197" t="s">
        <v>1</v>
      </c>
      <c r="E26" s="197"/>
      <c r="F26" s="197"/>
      <c r="G26" s="197"/>
      <c r="H26" s="197"/>
      <c r="I26" s="197"/>
      <c r="J26" s="197"/>
      <c r="K26" s="198" t="s">
        <v>2</v>
      </c>
      <c r="L26" s="197"/>
      <c r="M26" s="197"/>
      <c r="N26" s="197"/>
      <c r="O26" s="197"/>
      <c r="P26" s="197"/>
      <c r="Q26" s="199"/>
      <c r="R26" s="198" t="s">
        <v>0</v>
      </c>
      <c r="S26" s="197"/>
      <c r="T26" s="197"/>
      <c r="U26" s="197"/>
      <c r="V26" s="197"/>
      <c r="W26" s="197"/>
      <c r="X26" s="197"/>
    </row>
    <row r="27" spans="1:24" ht="42.75">
      <c r="A27" s="129" t="s">
        <v>40</v>
      </c>
      <c r="B27" s="130" t="s">
        <v>63</v>
      </c>
      <c r="C27" s="131" t="s">
        <v>97</v>
      </c>
      <c r="D27" s="193" t="s">
        <v>46</v>
      </c>
      <c r="E27" s="194"/>
      <c r="F27" s="132" t="s">
        <v>45</v>
      </c>
      <c r="G27" s="195" t="s">
        <v>44</v>
      </c>
      <c r="H27" s="193"/>
      <c r="I27" s="194"/>
      <c r="J27" s="133" t="s">
        <v>0</v>
      </c>
      <c r="K27" s="196" t="s">
        <v>46</v>
      </c>
      <c r="L27" s="194"/>
      <c r="M27" s="132" t="s">
        <v>45</v>
      </c>
      <c r="N27" s="195" t="s">
        <v>44</v>
      </c>
      <c r="O27" s="193"/>
      <c r="P27" s="194"/>
      <c r="Q27" s="134" t="s">
        <v>0</v>
      </c>
      <c r="R27" s="196" t="s">
        <v>46</v>
      </c>
      <c r="S27" s="194"/>
      <c r="T27" s="132" t="s">
        <v>45</v>
      </c>
      <c r="U27" s="195" t="s">
        <v>44</v>
      </c>
      <c r="V27" s="193"/>
      <c r="W27" s="194"/>
      <c r="X27" s="133" t="s">
        <v>0</v>
      </c>
    </row>
    <row r="28" spans="1:24" ht="14.25">
      <c r="A28" s="135"/>
      <c r="B28" s="136"/>
      <c r="C28" s="137" t="s">
        <v>50</v>
      </c>
      <c r="D28" s="138" t="s">
        <v>100</v>
      </c>
      <c r="E28" s="139">
        <v>1</v>
      </c>
      <c r="F28" s="139">
        <v>0</v>
      </c>
      <c r="G28" s="139">
        <v>1</v>
      </c>
      <c r="H28" s="139">
        <v>2</v>
      </c>
      <c r="I28" s="139" t="s">
        <v>17</v>
      </c>
      <c r="J28" s="133"/>
      <c r="K28" s="138" t="s">
        <v>100</v>
      </c>
      <c r="L28" s="139">
        <v>1</v>
      </c>
      <c r="M28" s="139">
        <v>0</v>
      </c>
      <c r="N28" s="139">
        <v>1</v>
      </c>
      <c r="O28" s="139">
        <v>2</v>
      </c>
      <c r="P28" s="139" t="s">
        <v>17</v>
      </c>
      <c r="Q28" s="134"/>
      <c r="R28" s="140" t="s">
        <v>100</v>
      </c>
      <c r="S28" s="139">
        <v>1</v>
      </c>
      <c r="T28" s="139">
        <v>0</v>
      </c>
      <c r="U28" s="139">
        <v>1</v>
      </c>
      <c r="V28" s="139">
        <v>2</v>
      </c>
      <c r="W28" s="139" t="s">
        <v>17</v>
      </c>
      <c r="X28" s="141"/>
    </row>
    <row r="29" spans="1:24" ht="14.25">
      <c r="A29" s="67" t="s">
        <v>61</v>
      </c>
      <c r="B29" s="68" t="s">
        <v>61</v>
      </c>
      <c r="C29" s="142" t="s">
        <v>61</v>
      </c>
      <c r="D29" s="148">
        <f aca="true" t="shared" si="4" ref="D29:J29">D10/$J10*100</f>
        <v>0.005459409291914614</v>
      </c>
      <c r="E29" s="86">
        <f t="shared" si="4"/>
        <v>0.24021400884424304</v>
      </c>
      <c r="F29" s="83">
        <f t="shared" si="4"/>
        <v>66.65392804498553</v>
      </c>
      <c r="G29" s="83">
        <f t="shared" si="4"/>
        <v>28.9130316099798</v>
      </c>
      <c r="H29" s="83">
        <f t="shared" si="4"/>
        <v>3.952612327346181</v>
      </c>
      <c r="I29" s="85">
        <f t="shared" si="4"/>
        <v>0.23475459955232844</v>
      </c>
      <c r="J29" s="148">
        <f t="shared" si="4"/>
        <v>100</v>
      </c>
      <c r="K29" s="149">
        <f aca="true" t="shared" si="5" ref="K29:Q29">K10/$Q10*100</f>
        <v>0.021798365122615803</v>
      </c>
      <c r="L29" s="83">
        <f t="shared" si="5"/>
        <v>0.16893732970027248</v>
      </c>
      <c r="M29" s="83">
        <f t="shared" si="5"/>
        <v>69.34059945504087</v>
      </c>
      <c r="N29" s="83">
        <f t="shared" si="5"/>
        <v>26.53950953678474</v>
      </c>
      <c r="O29" s="83">
        <f t="shared" si="5"/>
        <v>3.6294277929155316</v>
      </c>
      <c r="P29" s="83">
        <f t="shared" si="5"/>
        <v>0.2997275204359673</v>
      </c>
      <c r="Q29" s="150">
        <f t="shared" si="5"/>
        <v>100</v>
      </c>
      <c r="R29" s="82">
        <f aca="true" t="shared" si="6" ref="R29:X29">R10/$X10*100</f>
        <v>0.01363623967054845</v>
      </c>
      <c r="S29" s="83">
        <f t="shared" si="6"/>
        <v>0.20454359505822672</v>
      </c>
      <c r="T29" s="83">
        <f t="shared" si="6"/>
        <v>67.9984727411569</v>
      </c>
      <c r="U29" s="83">
        <f t="shared" si="6"/>
        <v>27.725202498159106</v>
      </c>
      <c r="V29" s="83">
        <f t="shared" si="6"/>
        <v>3.790874628412469</v>
      </c>
      <c r="W29" s="83">
        <f t="shared" si="6"/>
        <v>0.2672702975427496</v>
      </c>
      <c r="X29" s="86">
        <f t="shared" si="6"/>
        <v>100</v>
      </c>
    </row>
    <row r="30" spans="1:24" ht="14.25">
      <c r="A30" s="67" t="s">
        <v>61</v>
      </c>
      <c r="B30" s="68" t="s">
        <v>61</v>
      </c>
      <c r="C30" s="142" t="s">
        <v>62</v>
      </c>
      <c r="D30" s="148">
        <f aca="true" t="shared" si="7" ref="D30:J30">D11/$J11*100</f>
        <v>0.03857280617164899</v>
      </c>
      <c r="E30" s="86">
        <f t="shared" si="7"/>
        <v>0.32786885245901637</v>
      </c>
      <c r="F30" s="83">
        <f t="shared" si="7"/>
        <v>65.40019286403086</v>
      </c>
      <c r="G30" s="83">
        <f t="shared" si="7"/>
        <v>29.045323047251685</v>
      </c>
      <c r="H30" s="83">
        <f t="shared" si="7"/>
        <v>4.6480231436837025</v>
      </c>
      <c r="I30" s="85">
        <f t="shared" si="7"/>
        <v>0.5400192864030858</v>
      </c>
      <c r="J30" s="148">
        <f t="shared" si="7"/>
        <v>100</v>
      </c>
      <c r="K30" s="82">
        <f aca="true" t="shared" si="8" ref="K30:Q30">K11/$Q11*100</f>
        <v>0.03957261574990107</v>
      </c>
      <c r="L30" s="83">
        <f t="shared" si="8"/>
        <v>0.25722200237435694</v>
      </c>
      <c r="M30" s="83">
        <f t="shared" si="8"/>
        <v>67.90660862683023</v>
      </c>
      <c r="N30" s="83">
        <f t="shared" si="8"/>
        <v>27.206173328056988</v>
      </c>
      <c r="O30" s="83">
        <f t="shared" si="8"/>
        <v>4.056193114364859</v>
      </c>
      <c r="P30" s="83">
        <f t="shared" si="8"/>
        <v>0.5342303126236644</v>
      </c>
      <c r="Q30" s="84">
        <f t="shared" si="8"/>
        <v>100</v>
      </c>
      <c r="R30" s="82">
        <f aca="true" t="shared" si="9" ref="R30:X30">R11/$X11*100</f>
        <v>0.03906631506983104</v>
      </c>
      <c r="S30" s="83">
        <f t="shared" si="9"/>
        <v>0.2929973630237328</v>
      </c>
      <c r="T30" s="83">
        <f t="shared" si="9"/>
        <v>66.6373669303643</v>
      </c>
      <c r="U30" s="83">
        <f t="shared" si="9"/>
        <v>28.137513429045807</v>
      </c>
      <c r="V30" s="83">
        <f t="shared" si="9"/>
        <v>4.355894130286161</v>
      </c>
      <c r="W30" s="83">
        <f t="shared" si="9"/>
        <v>0.5371618322101768</v>
      </c>
      <c r="X30" s="86">
        <f t="shared" si="9"/>
        <v>100</v>
      </c>
    </row>
    <row r="31" spans="1:24" ht="14.25">
      <c r="A31" s="67" t="s">
        <v>61</v>
      </c>
      <c r="B31" s="68" t="s">
        <v>62</v>
      </c>
      <c r="C31" s="142" t="s">
        <v>61</v>
      </c>
      <c r="D31" s="148">
        <f aca="true" t="shared" si="10" ref="D31:J31">D12/$J12*100</f>
        <v>0</v>
      </c>
      <c r="E31" s="86">
        <f t="shared" si="10"/>
        <v>0.4859014945152028</v>
      </c>
      <c r="F31" s="83">
        <f t="shared" si="10"/>
        <v>78.25958919237281</v>
      </c>
      <c r="G31" s="83">
        <f t="shared" si="10"/>
        <v>19.767356254141205</v>
      </c>
      <c r="H31" s="83">
        <f t="shared" si="10"/>
        <v>1.4429801958330266</v>
      </c>
      <c r="I31" s="85">
        <f t="shared" si="10"/>
        <v>0.04417286313774571</v>
      </c>
      <c r="J31" s="148">
        <f t="shared" si="10"/>
        <v>100</v>
      </c>
      <c r="K31" s="82">
        <f aca="true" t="shared" si="11" ref="K31:Q31">K12/$Q12*100</f>
        <v>0.007366482504604051</v>
      </c>
      <c r="L31" s="83">
        <f t="shared" si="11"/>
        <v>0.3609576427255985</v>
      </c>
      <c r="M31" s="83">
        <f t="shared" si="11"/>
        <v>81.28913443830571</v>
      </c>
      <c r="N31" s="83">
        <f t="shared" si="11"/>
        <v>16.92817679558011</v>
      </c>
      <c r="O31" s="83">
        <f t="shared" si="11"/>
        <v>1.3922651933701657</v>
      </c>
      <c r="P31" s="83">
        <f t="shared" si="11"/>
        <v>0.022099447513812154</v>
      </c>
      <c r="Q31" s="84">
        <f t="shared" si="11"/>
        <v>100</v>
      </c>
      <c r="R31" s="82">
        <f aca="true" t="shared" si="12" ref="R31:X31">R12/$X12*100</f>
        <v>0.0036821562707121287</v>
      </c>
      <c r="S31" s="83">
        <f t="shared" si="12"/>
        <v>0.42344797113189486</v>
      </c>
      <c r="T31" s="83">
        <f t="shared" si="12"/>
        <v>79.77391560497827</v>
      </c>
      <c r="U31" s="83">
        <f t="shared" si="12"/>
        <v>18.34818469695854</v>
      </c>
      <c r="V31" s="83">
        <f t="shared" si="12"/>
        <v>1.4176301642241695</v>
      </c>
      <c r="W31" s="83">
        <f t="shared" si="12"/>
        <v>0.03313940643640916</v>
      </c>
      <c r="X31" s="86">
        <f t="shared" si="12"/>
        <v>100</v>
      </c>
    </row>
    <row r="32" spans="1:24" ht="14.25">
      <c r="A32" s="67" t="s">
        <v>62</v>
      </c>
      <c r="B32" s="68" t="s">
        <v>61</v>
      </c>
      <c r="C32" s="142" t="s">
        <v>61</v>
      </c>
      <c r="D32" s="148">
        <f aca="true" t="shared" si="13" ref="D32:J32">D13/$J13*100</f>
        <v>0</v>
      </c>
      <c r="E32" s="86">
        <f t="shared" si="13"/>
        <v>0.1635846372688478</v>
      </c>
      <c r="F32" s="83">
        <f t="shared" si="13"/>
        <v>74.42389758179232</v>
      </c>
      <c r="G32" s="83">
        <f t="shared" si="13"/>
        <v>23.819345661450924</v>
      </c>
      <c r="H32" s="83">
        <f t="shared" si="13"/>
        <v>1.5576102418207682</v>
      </c>
      <c r="I32" s="85">
        <f t="shared" si="13"/>
        <v>0.03556187766714083</v>
      </c>
      <c r="J32" s="148">
        <f t="shared" si="13"/>
        <v>100</v>
      </c>
      <c r="K32" s="82">
        <f aca="true" t="shared" si="14" ref="K32:Q32">K13/$Q13*100</f>
        <v>0</v>
      </c>
      <c r="L32" s="83">
        <f t="shared" si="14"/>
        <v>0.16490311941734231</v>
      </c>
      <c r="M32" s="83">
        <f t="shared" si="14"/>
        <v>75.9584993816133</v>
      </c>
      <c r="N32" s="83">
        <f t="shared" si="14"/>
        <v>22.461179057303834</v>
      </c>
      <c r="O32" s="83">
        <f t="shared" si="14"/>
        <v>1.3673216985021301</v>
      </c>
      <c r="P32" s="83">
        <f t="shared" si="14"/>
        <v>0.048096743163391506</v>
      </c>
      <c r="Q32" s="84">
        <f t="shared" si="14"/>
        <v>100</v>
      </c>
      <c r="R32" s="82">
        <f aca="true" t="shared" si="15" ref="R32:X32">R13/$X13*100</f>
        <v>0</v>
      </c>
      <c r="S32" s="83">
        <f t="shared" si="15"/>
        <v>0.16425525966310198</v>
      </c>
      <c r="T32" s="83">
        <f t="shared" si="15"/>
        <v>75.20444537638919</v>
      </c>
      <c r="U32" s="83">
        <f t="shared" si="15"/>
        <v>23.128538477668275</v>
      </c>
      <c r="V32" s="83">
        <f t="shared" si="15"/>
        <v>1.4608233731739706</v>
      </c>
      <c r="W32" s="83">
        <f t="shared" si="15"/>
        <v>0.04193751310547285</v>
      </c>
      <c r="X32" s="86">
        <f t="shared" si="15"/>
        <v>100</v>
      </c>
    </row>
    <row r="33" spans="1:24" ht="14.25">
      <c r="A33" s="67" t="s">
        <v>61</v>
      </c>
      <c r="B33" s="68" t="s">
        <v>62</v>
      </c>
      <c r="C33" s="142" t="s">
        <v>62</v>
      </c>
      <c r="D33" s="148">
        <f aca="true" t="shared" si="16" ref="D33:J33">D14/$J14*100</f>
        <v>0.02574223442594817</v>
      </c>
      <c r="E33" s="86">
        <f t="shared" si="16"/>
        <v>0.9267204393341342</v>
      </c>
      <c r="F33" s="83">
        <f t="shared" si="16"/>
        <v>85.8417710657285</v>
      </c>
      <c r="G33" s="83">
        <f t="shared" si="16"/>
        <v>12.167496138664836</v>
      </c>
      <c r="H33" s="83">
        <f t="shared" si="16"/>
        <v>0.9782049081860306</v>
      </c>
      <c r="I33" s="85">
        <f t="shared" si="16"/>
        <v>0.060065213660545735</v>
      </c>
      <c r="J33" s="148">
        <f t="shared" si="16"/>
        <v>100</v>
      </c>
      <c r="K33" s="82">
        <f aca="true" t="shared" si="17" ref="K33:Q33">K14/$Q14*100</f>
        <v>0</v>
      </c>
      <c r="L33" s="83">
        <f t="shared" si="17"/>
        <v>0.6785192819720004</v>
      </c>
      <c r="M33" s="83">
        <f t="shared" si="17"/>
        <v>87.40015459933007</v>
      </c>
      <c r="N33" s="83">
        <f t="shared" si="17"/>
        <v>11.019496693292107</v>
      </c>
      <c r="O33" s="83">
        <f t="shared" si="17"/>
        <v>0.8674740187236966</v>
      </c>
      <c r="P33" s="83">
        <f t="shared" si="17"/>
        <v>0.0343554066821266</v>
      </c>
      <c r="Q33" s="84">
        <f t="shared" si="17"/>
        <v>100</v>
      </c>
      <c r="R33" s="82">
        <f aca="true" t="shared" si="18" ref="R33:X33">R14/$X14*100</f>
        <v>0.01287719448856076</v>
      </c>
      <c r="S33" s="83">
        <f t="shared" si="18"/>
        <v>0.8026784564536207</v>
      </c>
      <c r="T33" s="83">
        <f t="shared" si="18"/>
        <v>86.62059492638538</v>
      </c>
      <c r="U33" s="83">
        <f t="shared" si="18"/>
        <v>11.593767437867536</v>
      </c>
      <c r="V33" s="83">
        <f t="shared" si="18"/>
        <v>0.922865605013521</v>
      </c>
      <c r="W33" s="83">
        <f t="shared" si="18"/>
        <v>0.04721637979138945</v>
      </c>
      <c r="X33" s="86">
        <f t="shared" si="18"/>
        <v>100</v>
      </c>
    </row>
    <row r="34" spans="1:24" ht="14.25">
      <c r="A34" s="67" t="s">
        <v>62</v>
      </c>
      <c r="B34" s="68" t="s">
        <v>61</v>
      </c>
      <c r="C34" s="142" t="s">
        <v>62</v>
      </c>
      <c r="D34" s="148">
        <f aca="true" t="shared" si="19" ref="D34:J34">D15/$J15*100</f>
        <v>0</v>
      </c>
      <c r="E34" s="86">
        <f t="shared" si="19"/>
        <v>0.4017408771342484</v>
      </c>
      <c r="F34" s="83">
        <f t="shared" si="19"/>
        <v>81.51991965182457</v>
      </c>
      <c r="G34" s="83">
        <f t="shared" si="19"/>
        <v>17.00703046534985</v>
      </c>
      <c r="H34" s="83">
        <f t="shared" si="19"/>
        <v>1.037830599263475</v>
      </c>
      <c r="I34" s="85">
        <f t="shared" si="19"/>
        <v>0.03347840642785404</v>
      </c>
      <c r="J34" s="148">
        <f t="shared" si="19"/>
        <v>100</v>
      </c>
      <c r="K34" s="82">
        <f aca="true" t="shared" si="20" ref="K34:Q34">K15/$Q15*100</f>
        <v>0</v>
      </c>
      <c r="L34" s="83">
        <f t="shared" si="20"/>
        <v>0.2043944813490036</v>
      </c>
      <c r="M34" s="83">
        <f t="shared" si="20"/>
        <v>83.1374552887072</v>
      </c>
      <c r="N34" s="83">
        <f t="shared" si="20"/>
        <v>15.874638051439277</v>
      </c>
      <c r="O34" s="83">
        <f t="shared" si="20"/>
        <v>0.7664793050587635</v>
      </c>
      <c r="P34" s="83">
        <f t="shared" si="20"/>
        <v>0.017032873445750298</v>
      </c>
      <c r="Q34" s="84">
        <f t="shared" si="20"/>
        <v>100</v>
      </c>
      <c r="R34" s="82">
        <f aca="true" t="shared" si="21" ref="R34:X34">R15/$X15*100</f>
        <v>0</v>
      </c>
      <c r="S34" s="83">
        <f t="shared" si="21"/>
        <v>0.3039257070493879</v>
      </c>
      <c r="T34" s="83">
        <f t="shared" si="21"/>
        <v>82.32165470662727</v>
      </c>
      <c r="U34" s="83">
        <f t="shared" si="21"/>
        <v>16.445757703672438</v>
      </c>
      <c r="V34" s="83">
        <f t="shared" si="21"/>
        <v>0.9033347403967918</v>
      </c>
      <c r="W34" s="83">
        <f t="shared" si="21"/>
        <v>0.02532714225411566</v>
      </c>
      <c r="X34" s="86">
        <f t="shared" si="21"/>
        <v>100</v>
      </c>
    </row>
    <row r="35" spans="1:24" ht="14.25">
      <c r="A35" s="67" t="s">
        <v>62</v>
      </c>
      <c r="B35" s="68" t="s">
        <v>62</v>
      </c>
      <c r="C35" s="142" t="s">
        <v>61</v>
      </c>
      <c r="D35" s="148">
        <f aca="true" t="shared" si="22" ref="D35:J35">D16/$J16*100</f>
        <v>0.013799955840141312</v>
      </c>
      <c r="E35" s="86">
        <f t="shared" si="22"/>
        <v>0.8197173769043938</v>
      </c>
      <c r="F35" s="83">
        <f t="shared" si="22"/>
        <v>87.1770810333407</v>
      </c>
      <c r="G35" s="83">
        <f t="shared" si="22"/>
        <v>11.572642967542505</v>
      </c>
      <c r="H35" s="83">
        <f t="shared" si="22"/>
        <v>0.400198719364098</v>
      </c>
      <c r="I35" s="85">
        <f t="shared" si="22"/>
        <v>0.016559947008169575</v>
      </c>
      <c r="J35" s="148">
        <f t="shared" si="22"/>
        <v>100</v>
      </c>
      <c r="K35" s="82">
        <f aca="true" t="shared" si="23" ref="K35:Q35">K16/$Q16*100</f>
        <v>0.013730982589114078</v>
      </c>
      <c r="L35" s="83">
        <f t="shared" si="23"/>
        <v>0.7469654528478058</v>
      </c>
      <c r="M35" s="83">
        <f t="shared" si="23"/>
        <v>88.17213159773713</v>
      </c>
      <c r="N35" s="83">
        <f t="shared" si="23"/>
        <v>10.745866974240677</v>
      </c>
      <c r="O35" s="83">
        <f t="shared" si="23"/>
        <v>0.3185587960674466</v>
      </c>
      <c r="P35" s="83">
        <f t="shared" si="23"/>
        <v>0.0027461965178228152</v>
      </c>
      <c r="Q35" s="84">
        <f t="shared" si="23"/>
        <v>100</v>
      </c>
      <c r="R35" s="82">
        <f aca="true" t="shared" si="24" ref="R35:X35">R16/$X16*100</f>
        <v>0.013765382815296092</v>
      </c>
      <c r="S35" s="83">
        <f t="shared" si="24"/>
        <v>0.7832502821903478</v>
      </c>
      <c r="T35" s="83">
        <f t="shared" si="24"/>
        <v>87.67585276546541</v>
      </c>
      <c r="U35" s="83">
        <f t="shared" si="24"/>
        <v>11.158219310079014</v>
      </c>
      <c r="V35" s="83">
        <f t="shared" si="24"/>
        <v>0.3592764914792281</v>
      </c>
      <c r="W35" s="83">
        <f t="shared" si="24"/>
        <v>0.009635767970707265</v>
      </c>
      <c r="X35" s="86">
        <f t="shared" si="24"/>
        <v>100</v>
      </c>
    </row>
    <row r="36" spans="1:24" ht="14.25">
      <c r="A36" s="67" t="s">
        <v>62</v>
      </c>
      <c r="B36" s="68" t="s">
        <v>62</v>
      </c>
      <c r="C36" s="142" t="s">
        <v>62</v>
      </c>
      <c r="D36" s="148">
        <f aca="true" t="shared" si="25" ref="D36:J36">D17/$J17*100</f>
        <v>0.028909011218561452</v>
      </c>
      <c r="E36" s="86">
        <f t="shared" si="25"/>
        <v>1.63942070071713</v>
      </c>
      <c r="F36" s="83">
        <f t="shared" si="25"/>
        <v>94.21166991504481</v>
      </c>
      <c r="G36" s="83">
        <f t="shared" si="25"/>
        <v>4.04353137560266</v>
      </c>
      <c r="H36" s="83">
        <f t="shared" si="25"/>
        <v>0.07553644866785411</v>
      </c>
      <c r="I36" s="85">
        <f t="shared" si="25"/>
        <v>0.0009325487489858532</v>
      </c>
      <c r="J36" s="148">
        <f t="shared" si="25"/>
        <v>100</v>
      </c>
      <c r="K36" s="82">
        <f aca="true" t="shared" si="26" ref="K36:Q36">K17/$Q17*100</f>
        <v>0.022090744938338007</v>
      </c>
      <c r="L36" s="83">
        <f t="shared" si="26"/>
        <v>1.4455030927042913</v>
      </c>
      <c r="M36" s="83">
        <f t="shared" si="26"/>
        <v>94.95466594951785</v>
      </c>
      <c r="N36" s="83">
        <f t="shared" si="26"/>
        <v>3.489377233086173</v>
      </c>
      <c r="O36" s="83">
        <f t="shared" si="26"/>
        <v>0.08836297975335203</v>
      </c>
      <c r="P36" s="83">
        <f t="shared" si="26"/>
        <v>0</v>
      </c>
      <c r="Q36" s="84">
        <f t="shared" si="26"/>
        <v>100</v>
      </c>
      <c r="R36" s="82">
        <f aca="true" t="shared" si="27" ref="R36:X36">R17/$X17*100</f>
        <v>0.025550156376420045</v>
      </c>
      <c r="S36" s="83">
        <f t="shared" si="27"/>
        <v>1.5438918565973816</v>
      </c>
      <c r="T36" s="83">
        <f t="shared" si="27"/>
        <v>94.57768903567086</v>
      </c>
      <c r="U36" s="83">
        <f t="shared" si="27"/>
        <v>3.7705406696979873</v>
      </c>
      <c r="V36" s="83">
        <f t="shared" si="27"/>
        <v>0.08185513061334569</v>
      </c>
      <c r="W36" s="83">
        <f t="shared" si="27"/>
        <v>0.0004731510440077786</v>
      </c>
      <c r="X36" s="86">
        <f t="shared" si="27"/>
        <v>100</v>
      </c>
    </row>
    <row r="37" spans="3:24" s="28" customFormat="1" ht="14.25">
      <c r="C37" s="64" t="s">
        <v>0</v>
      </c>
      <c r="D37" s="151">
        <f aca="true" t="shared" si="28" ref="D37:J37">D18/$J18*100</f>
        <v>0.01978910468436378</v>
      </c>
      <c r="E37" s="91">
        <f t="shared" si="28"/>
        <v>1.101122324937099</v>
      </c>
      <c r="F37" s="88">
        <f t="shared" si="28"/>
        <v>86.7799357325267</v>
      </c>
      <c r="G37" s="88">
        <f t="shared" si="28"/>
        <v>11.213354818646991</v>
      </c>
      <c r="H37" s="88">
        <f t="shared" si="28"/>
        <v>0.8396234416080062</v>
      </c>
      <c r="I37" s="90">
        <f t="shared" si="28"/>
        <v>0.04617457759684882</v>
      </c>
      <c r="J37" s="151">
        <f t="shared" si="28"/>
        <v>100</v>
      </c>
      <c r="K37" s="87">
        <f aca="true" t="shared" si="29" ref="K37:Q37">K18/$Q18*100</f>
        <v>0.01670030585417293</v>
      </c>
      <c r="L37" s="88">
        <f t="shared" si="29"/>
        <v>0.9471459177295218</v>
      </c>
      <c r="M37" s="88">
        <f t="shared" si="29"/>
        <v>87.9261560190288</v>
      </c>
      <c r="N37" s="88">
        <f t="shared" si="29"/>
        <v>10.29359137691636</v>
      </c>
      <c r="O37" s="88">
        <f t="shared" si="29"/>
        <v>0.7696455240794553</v>
      </c>
      <c r="P37" s="88">
        <f t="shared" si="29"/>
        <v>0.0467608563916842</v>
      </c>
      <c r="Q37" s="89">
        <f t="shared" si="29"/>
        <v>100</v>
      </c>
      <c r="R37" s="87">
        <f aca="true" t="shared" si="30" ref="R37:X37">R18/$X18*100</f>
        <v>0.018254448040017544</v>
      </c>
      <c r="S37" s="88">
        <f t="shared" si="30"/>
        <v>1.024619797778647</v>
      </c>
      <c r="T37" s="88">
        <f t="shared" si="30"/>
        <v>87.34943043751407</v>
      </c>
      <c r="U37" s="88">
        <f t="shared" si="30"/>
        <v>10.756374239891896</v>
      </c>
      <c r="V37" s="88">
        <f t="shared" si="30"/>
        <v>0.804855209037137</v>
      </c>
      <c r="W37" s="88">
        <f t="shared" si="30"/>
        <v>0.046465867738226474</v>
      </c>
      <c r="X37" s="91">
        <f t="shared" si="30"/>
        <v>100</v>
      </c>
    </row>
    <row r="39" spans="4:18" ht="14.25">
      <c r="D39" s="127"/>
      <c r="E39" s="127"/>
      <c r="F39" s="127"/>
      <c r="G39" s="127"/>
      <c r="H39" s="127"/>
      <c r="I39" s="127"/>
      <c r="J39" s="127"/>
      <c r="K39" s="127"/>
      <c r="L39" s="127"/>
      <c r="M39" s="127"/>
      <c r="N39" s="127"/>
      <c r="O39" s="127"/>
      <c r="P39" s="127"/>
      <c r="Q39" s="127"/>
      <c r="R39" s="127"/>
    </row>
    <row r="40" ht="14.25">
      <c r="D40" s="127"/>
    </row>
    <row r="41" ht="14.25">
      <c r="D41" s="127"/>
    </row>
    <row r="42" ht="14.25">
      <c r="D42" s="127"/>
    </row>
  </sheetData>
  <sheetProtection/>
  <mergeCells count="26">
    <mergeCell ref="A3:X3"/>
    <mergeCell ref="A22:X22"/>
    <mergeCell ref="D27:E27"/>
    <mergeCell ref="G27:I27"/>
    <mergeCell ref="R26:X26"/>
    <mergeCell ref="R27:S27"/>
    <mergeCell ref="U27:W27"/>
    <mergeCell ref="K26:Q26"/>
    <mergeCell ref="K27:L27"/>
    <mergeCell ref="N27:P27"/>
    <mergeCell ref="K7:Q7"/>
    <mergeCell ref="R7:X7"/>
    <mergeCell ref="A21:X21"/>
    <mergeCell ref="A26:C26"/>
    <mergeCell ref="D26:J26"/>
    <mergeCell ref="A24:X24"/>
    <mergeCell ref="A5:X5"/>
    <mergeCell ref="A2:X2"/>
    <mergeCell ref="A7:C7"/>
    <mergeCell ref="D8:E8"/>
    <mergeCell ref="G8:I8"/>
    <mergeCell ref="K8:L8"/>
    <mergeCell ref="N8:P8"/>
    <mergeCell ref="R8:S8"/>
    <mergeCell ref="U8:W8"/>
    <mergeCell ref="D7:J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46" sqref="A46"/>
    </sheetView>
  </sheetViews>
  <sheetFormatPr defaultColWidth="9.140625" defaultRowHeight="15"/>
  <cols>
    <col min="1" max="1" width="13.140625" style="23" customWidth="1"/>
    <col min="2" max="2" width="14.28125" style="22" customWidth="1"/>
    <col min="3" max="3" width="14.00390625" style="22" customWidth="1"/>
    <col min="4" max="11" width="10.8515625" style="22" customWidth="1"/>
    <col min="12" max="15" width="10.7109375" style="22" customWidth="1"/>
    <col min="16" max="17" width="8.8515625" style="22" customWidth="1"/>
    <col min="18" max="23" width="10.8515625" style="22" customWidth="1"/>
    <col min="24" max="24" width="9.140625" style="23" customWidth="1"/>
    <col min="25" max="16384" width="8.8515625" style="22" customWidth="1"/>
  </cols>
  <sheetData>
    <row r="1" spans="1:10" ht="14.25">
      <c r="A1" s="27"/>
      <c r="J1" s="23"/>
    </row>
    <row r="2" spans="1:24" ht="14.25">
      <c r="A2" s="187" t="s">
        <v>21</v>
      </c>
      <c r="B2" s="187"/>
      <c r="C2" s="187"/>
      <c r="D2" s="187"/>
      <c r="E2" s="187"/>
      <c r="F2" s="187"/>
      <c r="G2" s="187"/>
      <c r="H2" s="187"/>
      <c r="I2" s="187"/>
      <c r="J2" s="187"/>
      <c r="K2" s="187"/>
      <c r="L2" s="187"/>
      <c r="M2" s="187"/>
      <c r="N2" s="187"/>
      <c r="O2" s="187"/>
      <c r="P2" s="187"/>
      <c r="Q2" s="187"/>
      <c r="R2" s="187"/>
      <c r="S2" s="187"/>
      <c r="T2" s="187"/>
      <c r="U2" s="187"/>
      <c r="V2" s="187"/>
      <c r="W2" s="187"/>
      <c r="X2" s="187"/>
    </row>
    <row r="3" spans="1:24" s="121" customFormat="1" ht="14.25">
      <c r="A3" s="186" t="s">
        <v>101</v>
      </c>
      <c r="B3" s="186"/>
      <c r="C3" s="186"/>
      <c r="D3" s="186"/>
      <c r="E3" s="186"/>
      <c r="F3" s="186"/>
      <c r="G3" s="186"/>
      <c r="H3" s="186"/>
      <c r="I3" s="186"/>
      <c r="J3" s="186"/>
      <c r="K3" s="186"/>
      <c r="L3" s="186"/>
      <c r="M3" s="186"/>
      <c r="N3" s="186"/>
      <c r="O3" s="186"/>
      <c r="P3" s="186"/>
      <c r="Q3" s="186"/>
      <c r="R3" s="186"/>
      <c r="S3" s="186"/>
      <c r="T3" s="186"/>
      <c r="U3" s="186"/>
      <c r="V3" s="186"/>
      <c r="W3" s="186"/>
      <c r="X3" s="186"/>
    </row>
    <row r="4" spans="1:24" ht="6.75" customHeight="1">
      <c r="A4" s="96"/>
      <c r="B4" s="96"/>
      <c r="C4" s="96"/>
      <c r="D4" s="96"/>
      <c r="E4" s="96"/>
      <c r="F4" s="96"/>
      <c r="G4" s="96"/>
      <c r="H4" s="96"/>
      <c r="I4" s="96"/>
      <c r="J4" s="96"/>
      <c r="K4" s="96"/>
      <c r="L4" s="96"/>
      <c r="M4" s="96"/>
      <c r="N4" s="96"/>
      <c r="O4" s="96"/>
      <c r="P4" s="96"/>
      <c r="Q4" s="96"/>
      <c r="R4" s="96"/>
      <c r="S4" s="96"/>
      <c r="T4" s="96"/>
      <c r="U4" s="96"/>
      <c r="V4" s="96"/>
      <c r="W4" s="96"/>
      <c r="X4" s="96"/>
    </row>
    <row r="5" spans="1:24" ht="14.25">
      <c r="A5" s="190" t="s">
        <v>86</v>
      </c>
      <c r="B5" s="190"/>
      <c r="C5" s="190"/>
      <c r="D5" s="190"/>
      <c r="E5" s="190"/>
      <c r="F5" s="190"/>
      <c r="G5" s="190"/>
      <c r="H5" s="190"/>
      <c r="I5" s="190"/>
      <c r="J5" s="190"/>
      <c r="K5" s="190"/>
      <c r="L5" s="190"/>
      <c r="M5" s="190"/>
      <c r="N5" s="190"/>
      <c r="O5" s="190"/>
      <c r="P5" s="190"/>
      <c r="Q5" s="190"/>
      <c r="R5" s="190"/>
      <c r="S5" s="190"/>
      <c r="T5" s="190"/>
      <c r="U5" s="190"/>
      <c r="V5" s="190"/>
      <c r="W5" s="190"/>
      <c r="X5" s="190"/>
    </row>
    <row r="6" ht="6.75" customHeight="1" thickBot="1"/>
    <row r="7" spans="1:24" s="47" customFormat="1" ht="15" thickTop="1">
      <c r="A7" s="191" t="s">
        <v>49</v>
      </c>
      <c r="B7" s="191"/>
      <c r="C7" s="191"/>
      <c r="D7" s="200" t="s">
        <v>43</v>
      </c>
      <c r="E7" s="201"/>
      <c r="F7" s="201"/>
      <c r="G7" s="201"/>
      <c r="H7" s="201"/>
      <c r="I7" s="201"/>
      <c r="J7" s="202"/>
      <c r="K7" s="200" t="s">
        <v>42</v>
      </c>
      <c r="L7" s="201"/>
      <c r="M7" s="201"/>
      <c r="N7" s="201"/>
      <c r="O7" s="201"/>
      <c r="P7" s="201"/>
      <c r="Q7" s="202"/>
      <c r="R7" s="200" t="s">
        <v>0</v>
      </c>
      <c r="S7" s="201"/>
      <c r="T7" s="201"/>
      <c r="U7" s="201"/>
      <c r="V7" s="201"/>
      <c r="W7" s="201"/>
      <c r="X7" s="201"/>
    </row>
    <row r="8" spans="1:24" ht="47.25" customHeight="1">
      <c r="A8" s="129" t="s">
        <v>40</v>
      </c>
      <c r="B8" s="130" t="s">
        <v>63</v>
      </c>
      <c r="C8" s="152" t="s">
        <v>97</v>
      </c>
      <c r="D8" s="196" t="s">
        <v>46</v>
      </c>
      <c r="E8" s="194"/>
      <c r="F8" s="132" t="s">
        <v>45</v>
      </c>
      <c r="G8" s="195" t="s">
        <v>44</v>
      </c>
      <c r="H8" s="193"/>
      <c r="I8" s="194"/>
      <c r="J8" s="153" t="s">
        <v>0</v>
      </c>
      <c r="K8" s="196" t="s">
        <v>46</v>
      </c>
      <c r="L8" s="194"/>
      <c r="M8" s="132" t="s">
        <v>45</v>
      </c>
      <c r="N8" s="195" t="s">
        <v>44</v>
      </c>
      <c r="O8" s="193"/>
      <c r="P8" s="194"/>
      <c r="Q8" s="153" t="s">
        <v>0</v>
      </c>
      <c r="R8" s="193" t="s">
        <v>46</v>
      </c>
      <c r="S8" s="194"/>
      <c r="T8" s="132" t="s">
        <v>45</v>
      </c>
      <c r="U8" s="195" t="s">
        <v>44</v>
      </c>
      <c r="V8" s="193"/>
      <c r="W8" s="194"/>
      <c r="X8" s="133" t="s">
        <v>0</v>
      </c>
    </row>
    <row r="9" spans="1:24" ht="14.25" customHeight="1">
      <c r="A9" s="154"/>
      <c r="B9" s="155"/>
      <c r="C9" s="156" t="s">
        <v>50</v>
      </c>
      <c r="D9" s="138" t="s">
        <v>100</v>
      </c>
      <c r="E9" s="139">
        <v>1</v>
      </c>
      <c r="F9" s="139">
        <v>0</v>
      </c>
      <c r="G9" s="139">
        <v>1</v>
      </c>
      <c r="H9" s="139">
        <v>2</v>
      </c>
      <c r="I9" s="139" t="s">
        <v>17</v>
      </c>
      <c r="J9" s="133"/>
      <c r="K9" s="138" t="s">
        <v>100</v>
      </c>
      <c r="L9" s="139">
        <v>1</v>
      </c>
      <c r="M9" s="139">
        <v>0</v>
      </c>
      <c r="N9" s="139">
        <v>1</v>
      </c>
      <c r="O9" s="139">
        <v>2</v>
      </c>
      <c r="P9" s="139" t="s">
        <v>17</v>
      </c>
      <c r="Q9" s="134"/>
      <c r="R9" s="140" t="s">
        <v>100</v>
      </c>
      <c r="S9" s="139">
        <v>1</v>
      </c>
      <c r="T9" s="139">
        <v>0</v>
      </c>
      <c r="U9" s="139">
        <v>1</v>
      </c>
      <c r="V9" s="139">
        <v>2</v>
      </c>
      <c r="W9" s="139" t="s">
        <v>17</v>
      </c>
      <c r="X9" s="141"/>
    </row>
    <row r="10" spans="1:24" ht="14.25">
      <c r="A10" s="67" t="s">
        <v>61</v>
      </c>
      <c r="B10" s="68" t="s">
        <v>61</v>
      </c>
      <c r="C10" s="69" t="s">
        <v>61</v>
      </c>
      <c r="D10" s="70">
        <v>1</v>
      </c>
      <c r="E10" s="71">
        <v>37</v>
      </c>
      <c r="F10" s="71">
        <v>18034</v>
      </c>
      <c r="G10" s="71">
        <v>5769</v>
      </c>
      <c r="H10" s="71">
        <v>513</v>
      </c>
      <c r="I10" s="71">
        <v>17</v>
      </c>
      <c r="J10" s="72">
        <v>24371</v>
      </c>
      <c r="K10" s="70">
        <v>4</v>
      </c>
      <c r="L10" s="71">
        <v>38</v>
      </c>
      <c r="M10" s="71">
        <v>6899</v>
      </c>
      <c r="N10" s="71">
        <v>4397</v>
      </c>
      <c r="O10" s="71">
        <v>877</v>
      </c>
      <c r="P10" s="71">
        <v>81</v>
      </c>
      <c r="Q10" s="72">
        <v>12296</v>
      </c>
      <c r="R10" s="73">
        <f>SUM(K10,D10)</f>
        <v>5</v>
      </c>
      <c r="S10" s="71">
        <f aca="true" t="shared" si="0" ref="S10:X17">SUM(L10,E10)</f>
        <v>75</v>
      </c>
      <c r="T10" s="71">
        <f t="shared" si="0"/>
        <v>24933</v>
      </c>
      <c r="U10" s="71">
        <f t="shared" si="0"/>
        <v>10166</v>
      </c>
      <c r="V10" s="71">
        <f t="shared" si="0"/>
        <v>1390</v>
      </c>
      <c r="W10" s="71">
        <f t="shared" si="0"/>
        <v>98</v>
      </c>
      <c r="X10" s="74">
        <f t="shared" si="0"/>
        <v>36667</v>
      </c>
    </row>
    <row r="11" spans="1:24" ht="14.25">
      <c r="A11" s="67" t="s">
        <v>61</v>
      </c>
      <c r="B11" s="68" t="s">
        <v>61</v>
      </c>
      <c r="C11" s="69" t="s">
        <v>62</v>
      </c>
      <c r="D11" s="70">
        <v>1</v>
      </c>
      <c r="E11" s="71">
        <v>11</v>
      </c>
      <c r="F11" s="71">
        <v>3554</v>
      </c>
      <c r="G11" s="71">
        <v>869</v>
      </c>
      <c r="H11" s="71">
        <v>55</v>
      </c>
      <c r="I11" s="71">
        <v>3</v>
      </c>
      <c r="J11" s="72">
        <v>4493</v>
      </c>
      <c r="K11" s="70">
        <v>3</v>
      </c>
      <c r="L11" s="71">
        <v>19</v>
      </c>
      <c r="M11" s="71">
        <v>3269</v>
      </c>
      <c r="N11" s="71">
        <v>2012</v>
      </c>
      <c r="O11" s="71">
        <v>391</v>
      </c>
      <c r="P11" s="71">
        <v>52</v>
      </c>
      <c r="Q11" s="72">
        <v>5746</v>
      </c>
      <c r="R11" s="73">
        <f aca="true" t="shared" si="1" ref="R11:R17">SUM(K11,D11)</f>
        <v>4</v>
      </c>
      <c r="S11" s="71">
        <f t="shared" si="0"/>
        <v>30</v>
      </c>
      <c r="T11" s="71">
        <f t="shared" si="0"/>
        <v>6823</v>
      </c>
      <c r="U11" s="71">
        <f t="shared" si="0"/>
        <v>2881</v>
      </c>
      <c r="V11" s="71">
        <f t="shared" si="0"/>
        <v>446</v>
      </c>
      <c r="W11" s="71">
        <f t="shared" si="0"/>
        <v>55</v>
      </c>
      <c r="X11" s="74">
        <f t="shared" si="0"/>
        <v>10239</v>
      </c>
    </row>
    <row r="12" spans="1:24" ht="14.25">
      <c r="A12" s="67" t="s">
        <v>61</v>
      </c>
      <c r="B12" s="68" t="s">
        <v>62</v>
      </c>
      <c r="C12" s="69" t="s">
        <v>61</v>
      </c>
      <c r="D12" s="70">
        <v>1</v>
      </c>
      <c r="E12" s="71">
        <v>77</v>
      </c>
      <c r="F12" s="71">
        <v>17105</v>
      </c>
      <c r="G12" s="71">
        <v>3161</v>
      </c>
      <c r="H12" s="71">
        <v>181</v>
      </c>
      <c r="I12" s="71">
        <v>0</v>
      </c>
      <c r="J12" s="72">
        <v>20525</v>
      </c>
      <c r="K12" s="70">
        <v>0</v>
      </c>
      <c r="L12" s="71">
        <v>38</v>
      </c>
      <c r="M12" s="71">
        <v>4560</v>
      </c>
      <c r="N12" s="71">
        <v>1822</v>
      </c>
      <c r="O12" s="71">
        <v>204</v>
      </c>
      <c r="P12" s="71">
        <v>9</v>
      </c>
      <c r="Q12" s="72">
        <v>6633</v>
      </c>
      <c r="R12" s="73">
        <f t="shared" si="1"/>
        <v>1</v>
      </c>
      <c r="S12" s="71">
        <f t="shared" si="0"/>
        <v>115</v>
      </c>
      <c r="T12" s="71">
        <f t="shared" si="0"/>
        <v>21665</v>
      </c>
      <c r="U12" s="71">
        <f t="shared" si="0"/>
        <v>4983</v>
      </c>
      <c r="V12" s="71">
        <f t="shared" si="0"/>
        <v>385</v>
      </c>
      <c r="W12" s="71">
        <f t="shared" si="0"/>
        <v>9</v>
      </c>
      <c r="X12" s="74">
        <f t="shared" si="0"/>
        <v>27158</v>
      </c>
    </row>
    <row r="13" spans="1:24" ht="14.25">
      <c r="A13" s="67" t="s">
        <v>62</v>
      </c>
      <c r="B13" s="68" t="s">
        <v>61</v>
      </c>
      <c r="C13" s="69" t="s">
        <v>61</v>
      </c>
      <c r="D13" s="70">
        <v>0</v>
      </c>
      <c r="E13" s="71">
        <v>44</v>
      </c>
      <c r="F13" s="71">
        <v>19651</v>
      </c>
      <c r="G13" s="71">
        <v>5837</v>
      </c>
      <c r="H13" s="71">
        <v>326</v>
      </c>
      <c r="I13" s="71">
        <v>8</v>
      </c>
      <c r="J13" s="72">
        <v>25866</v>
      </c>
      <c r="K13" s="70">
        <v>0</v>
      </c>
      <c r="L13" s="71">
        <v>3</v>
      </c>
      <c r="M13" s="71">
        <v>1868</v>
      </c>
      <c r="N13" s="71">
        <v>781</v>
      </c>
      <c r="O13" s="71">
        <v>92</v>
      </c>
      <c r="P13" s="71">
        <v>4</v>
      </c>
      <c r="Q13" s="72">
        <v>2748</v>
      </c>
      <c r="R13" s="73">
        <f t="shared" si="1"/>
        <v>0</v>
      </c>
      <c r="S13" s="71">
        <f t="shared" si="0"/>
        <v>47</v>
      </c>
      <c r="T13" s="71">
        <f t="shared" si="0"/>
        <v>21519</v>
      </c>
      <c r="U13" s="71">
        <f t="shared" si="0"/>
        <v>6618</v>
      </c>
      <c r="V13" s="71">
        <f t="shared" si="0"/>
        <v>418</v>
      </c>
      <c r="W13" s="71">
        <f t="shared" si="0"/>
        <v>12</v>
      </c>
      <c r="X13" s="74">
        <f t="shared" si="0"/>
        <v>28614</v>
      </c>
    </row>
    <row r="14" spans="1:24" ht="14.25">
      <c r="A14" s="67" t="s">
        <v>61</v>
      </c>
      <c r="B14" s="68" t="s">
        <v>62</v>
      </c>
      <c r="C14" s="69" t="s">
        <v>62</v>
      </c>
      <c r="D14" s="70">
        <v>2</v>
      </c>
      <c r="E14" s="71">
        <v>150</v>
      </c>
      <c r="F14" s="71">
        <v>15739</v>
      </c>
      <c r="G14" s="71">
        <v>1134</v>
      </c>
      <c r="H14" s="71">
        <v>52</v>
      </c>
      <c r="I14" s="71">
        <v>0</v>
      </c>
      <c r="J14" s="72">
        <v>17077</v>
      </c>
      <c r="K14" s="70">
        <v>1</v>
      </c>
      <c r="L14" s="71">
        <v>37</v>
      </c>
      <c r="M14" s="71">
        <v>4441</v>
      </c>
      <c r="N14" s="71">
        <v>1567</v>
      </c>
      <c r="O14" s="71">
        <v>163</v>
      </c>
      <c r="P14" s="71">
        <v>11</v>
      </c>
      <c r="Q14" s="72">
        <v>6220</v>
      </c>
      <c r="R14" s="73">
        <f t="shared" si="1"/>
        <v>3</v>
      </c>
      <c r="S14" s="71">
        <f t="shared" si="0"/>
        <v>187</v>
      </c>
      <c r="T14" s="71">
        <f t="shared" si="0"/>
        <v>20180</v>
      </c>
      <c r="U14" s="71">
        <f t="shared" si="0"/>
        <v>2701</v>
      </c>
      <c r="V14" s="71">
        <f t="shared" si="0"/>
        <v>215</v>
      </c>
      <c r="W14" s="71">
        <f t="shared" si="0"/>
        <v>11</v>
      </c>
      <c r="X14" s="74">
        <f t="shared" si="0"/>
        <v>23297</v>
      </c>
    </row>
    <row r="15" spans="1:24" ht="14.25">
      <c r="A15" s="67" t="s">
        <v>62</v>
      </c>
      <c r="B15" s="68" t="s">
        <v>61</v>
      </c>
      <c r="C15" s="69" t="s">
        <v>62</v>
      </c>
      <c r="D15" s="70">
        <v>0</v>
      </c>
      <c r="E15" s="71">
        <v>33</v>
      </c>
      <c r="F15" s="71">
        <v>8817</v>
      </c>
      <c r="G15" s="71">
        <v>1595</v>
      </c>
      <c r="H15" s="71">
        <v>58</v>
      </c>
      <c r="I15" s="71">
        <v>0</v>
      </c>
      <c r="J15" s="72">
        <v>10503</v>
      </c>
      <c r="K15" s="70">
        <v>0</v>
      </c>
      <c r="L15" s="71">
        <v>3</v>
      </c>
      <c r="M15" s="71">
        <v>934</v>
      </c>
      <c r="N15" s="71">
        <v>353</v>
      </c>
      <c r="O15" s="71">
        <v>49</v>
      </c>
      <c r="P15" s="71">
        <v>3</v>
      </c>
      <c r="Q15" s="72">
        <v>1342</v>
      </c>
      <c r="R15" s="73">
        <f t="shared" si="1"/>
        <v>0</v>
      </c>
      <c r="S15" s="71">
        <f t="shared" si="0"/>
        <v>36</v>
      </c>
      <c r="T15" s="71">
        <f t="shared" si="0"/>
        <v>9751</v>
      </c>
      <c r="U15" s="71">
        <f t="shared" si="0"/>
        <v>1948</v>
      </c>
      <c r="V15" s="71">
        <f t="shared" si="0"/>
        <v>107</v>
      </c>
      <c r="W15" s="71">
        <f t="shared" si="0"/>
        <v>3</v>
      </c>
      <c r="X15" s="74">
        <f t="shared" si="0"/>
        <v>11845</v>
      </c>
    </row>
    <row r="16" spans="1:24" ht="14.25">
      <c r="A16" s="67" t="s">
        <v>62</v>
      </c>
      <c r="B16" s="68" t="s">
        <v>62</v>
      </c>
      <c r="C16" s="69" t="s">
        <v>61</v>
      </c>
      <c r="D16" s="70">
        <v>10</v>
      </c>
      <c r="E16" s="71">
        <v>543</v>
      </c>
      <c r="F16" s="71">
        <v>60653</v>
      </c>
      <c r="G16" s="71">
        <v>7364</v>
      </c>
      <c r="H16" s="71">
        <v>224</v>
      </c>
      <c r="I16" s="71">
        <v>4</v>
      </c>
      <c r="J16" s="72">
        <v>68798</v>
      </c>
      <c r="K16" s="70">
        <v>0</v>
      </c>
      <c r="L16" s="71">
        <v>26</v>
      </c>
      <c r="M16" s="71">
        <v>3040</v>
      </c>
      <c r="N16" s="71">
        <v>742</v>
      </c>
      <c r="O16" s="71">
        <v>37</v>
      </c>
      <c r="P16" s="71">
        <v>3</v>
      </c>
      <c r="Q16" s="72">
        <v>3848</v>
      </c>
      <c r="R16" s="73">
        <f t="shared" si="1"/>
        <v>10</v>
      </c>
      <c r="S16" s="71">
        <f t="shared" si="0"/>
        <v>569</v>
      </c>
      <c r="T16" s="71">
        <f t="shared" si="0"/>
        <v>63693</v>
      </c>
      <c r="U16" s="71">
        <f t="shared" si="0"/>
        <v>8106</v>
      </c>
      <c r="V16" s="71">
        <f t="shared" si="0"/>
        <v>261</v>
      </c>
      <c r="W16" s="71">
        <f t="shared" si="0"/>
        <v>7</v>
      </c>
      <c r="X16" s="74">
        <f t="shared" si="0"/>
        <v>72646</v>
      </c>
    </row>
    <row r="17" spans="1:24" ht="14.25">
      <c r="A17" s="67" t="s">
        <v>62</v>
      </c>
      <c r="B17" s="68" t="s">
        <v>62</v>
      </c>
      <c r="C17" s="69" t="s">
        <v>62</v>
      </c>
      <c r="D17" s="70">
        <v>52</v>
      </c>
      <c r="E17" s="71">
        <v>3179</v>
      </c>
      <c r="F17" s="71">
        <v>196316</v>
      </c>
      <c r="G17" s="71">
        <v>7320</v>
      </c>
      <c r="H17" s="71">
        <v>113</v>
      </c>
      <c r="I17" s="71">
        <v>0</v>
      </c>
      <c r="J17" s="72">
        <v>206980</v>
      </c>
      <c r="K17" s="70">
        <v>2</v>
      </c>
      <c r="L17" s="71">
        <v>84</v>
      </c>
      <c r="M17" s="71">
        <v>3573</v>
      </c>
      <c r="N17" s="71">
        <v>649</v>
      </c>
      <c r="O17" s="71">
        <v>60</v>
      </c>
      <c r="P17" s="71">
        <v>1</v>
      </c>
      <c r="Q17" s="72">
        <v>4369</v>
      </c>
      <c r="R17" s="73">
        <f t="shared" si="1"/>
        <v>54</v>
      </c>
      <c r="S17" s="71">
        <f t="shared" si="0"/>
        <v>3263</v>
      </c>
      <c r="T17" s="71">
        <f t="shared" si="0"/>
        <v>199889</v>
      </c>
      <c r="U17" s="71">
        <f t="shared" si="0"/>
        <v>7969</v>
      </c>
      <c r="V17" s="71">
        <f t="shared" si="0"/>
        <v>173</v>
      </c>
      <c r="W17" s="71">
        <f t="shared" si="0"/>
        <v>1</v>
      </c>
      <c r="X17" s="74">
        <f t="shared" si="0"/>
        <v>211349</v>
      </c>
    </row>
    <row r="18" spans="1:24" s="157" customFormat="1" ht="14.25">
      <c r="A18" s="66"/>
      <c r="B18" s="66"/>
      <c r="C18" s="66" t="s">
        <v>0</v>
      </c>
      <c r="D18" s="75">
        <f>SUM(D10:D17)</f>
        <v>67</v>
      </c>
      <c r="E18" s="76">
        <f aca="true" t="shared" si="2" ref="E18:X18">SUM(E10:E17)</f>
        <v>4074</v>
      </c>
      <c r="F18" s="76">
        <f t="shared" si="2"/>
        <v>339869</v>
      </c>
      <c r="G18" s="76">
        <f t="shared" si="2"/>
        <v>33049</v>
      </c>
      <c r="H18" s="76">
        <f t="shared" si="2"/>
        <v>1522</v>
      </c>
      <c r="I18" s="76">
        <f t="shared" si="2"/>
        <v>32</v>
      </c>
      <c r="J18" s="77">
        <f t="shared" si="2"/>
        <v>378613</v>
      </c>
      <c r="K18" s="75">
        <f t="shared" si="2"/>
        <v>10</v>
      </c>
      <c r="L18" s="76">
        <f t="shared" si="2"/>
        <v>248</v>
      </c>
      <c r="M18" s="76">
        <f t="shared" si="2"/>
        <v>28584</v>
      </c>
      <c r="N18" s="76">
        <f t="shared" si="2"/>
        <v>12323</v>
      </c>
      <c r="O18" s="76">
        <f t="shared" si="2"/>
        <v>1873</v>
      </c>
      <c r="P18" s="76">
        <f t="shared" si="2"/>
        <v>164</v>
      </c>
      <c r="Q18" s="77">
        <f t="shared" si="2"/>
        <v>43202</v>
      </c>
      <c r="R18" s="78">
        <f t="shared" si="2"/>
        <v>77</v>
      </c>
      <c r="S18" s="76">
        <f t="shared" si="2"/>
        <v>4322</v>
      </c>
      <c r="T18" s="76">
        <f t="shared" si="2"/>
        <v>368453</v>
      </c>
      <c r="U18" s="76">
        <f t="shared" si="2"/>
        <v>45372</v>
      </c>
      <c r="V18" s="76">
        <f t="shared" si="2"/>
        <v>3395</v>
      </c>
      <c r="W18" s="76">
        <f t="shared" si="2"/>
        <v>196</v>
      </c>
      <c r="X18" s="79">
        <f t="shared" si="2"/>
        <v>421815</v>
      </c>
    </row>
    <row r="21" spans="1:24" ht="14.25">
      <c r="A21" s="187" t="s">
        <v>21</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row>
    <row r="22" spans="1:24" s="121" customFormat="1" ht="14.25">
      <c r="A22" s="186" t="s">
        <v>101</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row>
    <row r="23" spans="1:24" ht="6.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row>
    <row r="24" spans="1:24" ht="14.25">
      <c r="A24" s="190" t="s">
        <v>85</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row>
    <row r="25" ht="6.75" customHeight="1" thickBot="1"/>
    <row r="26" spans="1:24" ht="15" thickTop="1">
      <c r="A26" s="191" t="s">
        <v>49</v>
      </c>
      <c r="B26" s="191"/>
      <c r="C26" s="191"/>
      <c r="D26" s="200" t="s">
        <v>43</v>
      </c>
      <c r="E26" s="201"/>
      <c r="F26" s="201"/>
      <c r="G26" s="201"/>
      <c r="H26" s="201"/>
      <c r="I26" s="201"/>
      <c r="J26" s="202"/>
      <c r="K26" s="200" t="s">
        <v>42</v>
      </c>
      <c r="L26" s="201"/>
      <c r="M26" s="201"/>
      <c r="N26" s="201"/>
      <c r="O26" s="201"/>
      <c r="P26" s="201"/>
      <c r="Q26" s="202"/>
      <c r="R26" s="200" t="s">
        <v>0</v>
      </c>
      <c r="S26" s="201"/>
      <c r="T26" s="201"/>
      <c r="U26" s="201"/>
      <c r="V26" s="201"/>
      <c r="W26" s="201"/>
      <c r="X26" s="201"/>
    </row>
    <row r="27" spans="1:24" ht="42.75">
      <c r="A27" s="129" t="s">
        <v>40</v>
      </c>
      <c r="B27" s="130" t="s">
        <v>63</v>
      </c>
      <c r="C27" s="152" t="s">
        <v>97</v>
      </c>
      <c r="D27" s="196" t="s">
        <v>46</v>
      </c>
      <c r="E27" s="194"/>
      <c r="F27" s="132" t="s">
        <v>45</v>
      </c>
      <c r="G27" s="195" t="s">
        <v>44</v>
      </c>
      <c r="H27" s="193"/>
      <c r="I27" s="194"/>
      <c r="J27" s="153" t="s">
        <v>0</v>
      </c>
      <c r="K27" s="196" t="s">
        <v>46</v>
      </c>
      <c r="L27" s="194"/>
      <c r="M27" s="132" t="s">
        <v>45</v>
      </c>
      <c r="N27" s="195" t="s">
        <v>44</v>
      </c>
      <c r="O27" s="193"/>
      <c r="P27" s="194"/>
      <c r="Q27" s="153" t="s">
        <v>0</v>
      </c>
      <c r="R27" s="193" t="s">
        <v>46</v>
      </c>
      <c r="S27" s="194"/>
      <c r="T27" s="132" t="s">
        <v>45</v>
      </c>
      <c r="U27" s="195" t="s">
        <v>44</v>
      </c>
      <c r="V27" s="193"/>
      <c r="W27" s="194"/>
      <c r="X27" s="133" t="s">
        <v>0</v>
      </c>
    </row>
    <row r="28" spans="1:24" ht="16.5" customHeight="1">
      <c r="A28" s="154"/>
      <c r="B28" s="155"/>
      <c r="C28" s="156" t="s">
        <v>50</v>
      </c>
      <c r="D28" s="138" t="s">
        <v>100</v>
      </c>
      <c r="E28" s="139">
        <v>1</v>
      </c>
      <c r="F28" s="139">
        <v>0</v>
      </c>
      <c r="G28" s="139">
        <v>1</v>
      </c>
      <c r="H28" s="139">
        <v>2</v>
      </c>
      <c r="I28" s="139" t="s">
        <v>17</v>
      </c>
      <c r="J28" s="133"/>
      <c r="K28" s="138" t="s">
        <v>100</v>
      </c>
      <c r="L28" s="139">
        <v>1</v>
      </c>
      <c r="M28" s="139">
        <v>0</v>
      </c>
      <c r="N28" s="139">
        <v>1</v>
      </c>
      <c r="O28" s="139">
        <v>2</v>
      </c>
      <c r="P28" s="139" t="s">
        <v>17</v>
      </c>
      <c r="Q28" s="134"/>
      <c r="R28" s="140" t="s">
        <v>100</v>
      </c>
      <c r="S28" s="139">
        <v>1</v>
      </c>
      <c r="T28" s="139">
        <v>0</v>
      </c>
      <c r="U28" s="139">
        <v>1</v>
      </c>
      <c r="V28" s="139">
        <v>2</v>
      </c>
      <c r="W28" s="139" t="s">
        <v>17</v>
      </c>
      <c r="X28" s="141"/>
    </row>
    <row r="29" spans="1:24" ht="14.25">
      <c r="A29" s="67" t="s">
        <v>61</v>
      </c>
      <c r="B29" s="68" t="s">
        <v>61</v>
      </c>
      <c r="C29" s="69" t="s">
        <v>61</v>
      </c>
      <c r="D29" s="82">
        <f aca="true" t="shared" si="3" ref="D29:J29">+D10/$J10*100</f>
        <v>0.004103237454351483</v>
      </c>
      <c r="E29" s="83">
        <f t="shared" si="3"/>
        <v>0.15181978581100486</v>
      </c>
      <c r="F29" s="83">
        <f t="shared" si="3"/>
        <v>73.99778425177465</v>
      </c>
      <c r="G29" s="83">
        <f t="shared" si="3"/>
        <v>23.671576874153708</v>
      </c>
      <c r="H29" s="83">
        <f t="shared" si="3"/>
        <v>2.104960814082311</v>
      </c>
      <c r="I29" s="83">
        <f t="shared" si="3"/>
        <v>0.06975503672397522</v>
      </c>
      <c r="J29" s="84">
        <f t="shared" si="3"/>
        <v>100</v>
      </c>
      <c r="K29" s="82">
        <f aca="true" t="shared" si="4" ref="K29:Q29">K10/$Q10*100</f>
        <v>0.03253090435914119</v>
      </c>
      <c r="L29" s="83">
        <f t="shared" si="4"/>
        <v>0.30904359141184123</v>
      </c>
      <c r="M29" s="83">
        <f t="shared" si="4"/>
        <v>56.10767729342876</v>
      </c>
      <c r="N29" s="83">
        <f t="shared" si="4"/>
        <v>35.75959661678595</v>
      </c>
      <c r="O29" s="83">
        <f t="shared" si="4"/>
        <v>7.132400780741705</v>
      </c>
      <c r="P29" s="83">
        <f t="shared" si="4"/>
        <v>0.658750813272609</v>
      </c>
      <c r="Q29" s="84">
        <f t="shared" si="4"/>
        <v>100</v>
      </c>
      <c r="R29" s="85">
        <f aca="true" t="shared" si="5" ref="R29:X29">R10/$X10*100</f>
        <v>0.01363623967054845</v>
      </c>
      <c r="S29" s="83">
        <f t="shared" si="5"/>
        <v>0.20454359505822672</v>
      </c>
      <c r="T29" s="83">
        <f t="shared" si="5"/>
        <v>67.9984727411569</v>
      </c>
      <c r="U29" s="83">
        <f t="shared" si="5"/>
        <v>27.725202498159106</v>
      </c>
      <c r="V29" s="83">
        <f t="shared" si="5"/>
        <v>3.790874628412469</v>
      </c>
      <c r="W29" s="83">
        <f t="shared" si="5"/>
        <v>0.2672702975427496</v>
      </c>
      <c r="X29" s="86">
        <f t="shared" si="5"/>
        <v>100</v>
      </c>
    </row>
    <row r="30" spans="1:24" ht="14.25">
      <c r="A30" s="67" t="s">
        <v>61</v>
      </c>
      <c r="B30" s="68" t="s">
        <v>61</v>
      </c>
      <c r="C30" s="69" t="s">
        <v>62</v>
      </c>
      <c r="D30" s="82">
        <f aca="true" t="shared" si="6" ref="D30:J30">+D11/$J11*100</f>
        <v>0.022256843979523704</v>
      </c>
      <c r="E30" s="83">
        <f t="shared" si="6"/>
        <v>0.24482528377476076</v>
      </c>
      <c r="F30" s="83">
        <f t="shared" si="6"/>
        <v>79.10082350322725</v>
      </c>
      <c r="G30" s="83">
        <f t="shared" si="6"/>
        <v>19.3411974182061</v>
      </c>
      <c r="H30" s="83">
        <f t="shared" si="6"/>
        <v>1.2241264188738037</v>
      </c>
      <c r="I30" s="83">
        <f t="shared" si="6"/>
        <v>0.06677053193857112</v>
      </c>
      <c r="J30" s="84">
        <f t="shared" si="6"/>
        <v>100</v>
      </c>
      <c r="K30" s="82">
        <f aca="true" t="shared" si="7" ref="K30:Q30">K11/$Q11*100</f>
        <v>0.05221023320570832</v>
      </c>
      <c r="L30" s="83">
        <f t="shared" si="7"/>
        <v>0.33066481030281936</v>
      </c>
      <c r="M30" s="83">
        <f t="shared" si="7"/>
        <v>56.8917507831535</v>
      </c>
      <c r="N30" s="83">
        <f t="shared" si="7"/>
        <v>35.01566306996171</v>
      </c>
      <c r="O30" s="83">
        <f t="shared" si="7"/>
        <v>6.804733727810651</v>
      </c>
      <c r="P30" s="83">
        <f t="shared" si="7"/>
        <v>0.904977375565611</v>
      </c>
      <c r="Q30" s="84">
        <f t="shared" si="7"/>
        <v>100</v>
      </c>
      <c r="R30" s="85">
        <f aca="true" t="shared" si="8" ref="R30:X30">R11/$X11*100</f>
        <v>0.03906631506983104</v>
      </c>
      <c r="S30" s="83">
        <f t="shared" si="8"/>
        <v>0.2929973630237328</v>
      </c>
      <c r="T30" s="83">
        <f t="shared" si="8"/>
        <v>66.6373669303643</v>
      </c>
      <c r="U30" s="83">
        <f t="shared" si="8"/>
        <v>28.137513429045807</v>
      </c>
      <c r="V30" s="83">
        <f t="shared" si="8"/>
        <v>4.355894130286161</v>
      </c>
      <c r="W30" s="83">
        <f t="shared" si="8"/>
        <v>0.5371618322101768</v>
      </c>
      <c r="X30" s="86">
        <f t="shared" si="8"/>
        <v>100</v>
      </c>
    </row>
    <row r="31" spans="1:24" ht="14.25">
      <c r="A31" s="67" t="s">
        <v>61</v>
      </c>
      <c r="B31" s="68" t="s">
        <v>62</v>
      </c>
      <c r="C31" s="69" t="s">
        <v>61</v>
      </c>
      <c r="D31" s="82">
        <f aca="true" t="shared" si="9" ref="D31:J31">+D12/$J12*100</f>
        <v>0.0048721071863581</v>
      </c>
      <c r="E31" s="83">
        <f t="shared" si="9"/>
        <v>0.3751522533495737</v>
      </c>
      <c r="F31" s="83">
        <f t="shared" si="9"/>
        <v>83.33739342265531</v>
      </c>
      <c r="G31" s="83">
        <f t="shared" si="9"/>
        <v>15.400730816077953</v>
      </c>
      <c r="H31" s="83">
        <f t="shared" si="9"/>
        <v>0.881851400730816</v>
      </c>
      <c r="I31" s="83">
        <f t="shared" si="9"/>
        <v>0</v>
      </c>
      <c r="J31" s="84">
        <f t="shared" si="9"/>
        <v>100</v>
      </c>
      <c r="K31" s="82">
        <f aca="true" t="shared" si="10" ref="K31:Q31">K12/$Q12*100</f>
        <v>0</v>
      </c>
      <c r="L31" s="83">
        <f t="shared" si="10"/>
        <v>0.572893110206543</v>
      </c>
      <c r="M31" s="83">
        <f t="shared" si="10"/>
        <v>68.74717322478516</v>
      </c>
      <c r="N31" s="83">
        <f t="shared" si="10"/>
        <v>27.46871702095583</v>
      </c>
      <c r="O31" s="83">
        <f t="shared" si="10"/>
        <v>3.0755314337403887</v>
      </c>
      <c r="P31" s="83">
        <f t="shared" si="10"/>
        <v>0.13568521031207598</v>
      </c>
      <c r="Q31" s="84">
        <f t="shared" si="10"/>
        <v>100</v>
      </c>
      <c r="R31" s="85">
        <f aca="true" t="shared" si="11" ref="R31:X31">R12/$X12*100</f>
        <v>0.0036821562707121287</v>
      </c>
      <c r="S31" s="83">
        <f t="shared" si="11"/>
        <v>0.42344797113189486</v>
      </c>
      <c r="T31" s="83">
        <f t="shared" si="11"/>
        <v>79.77391560497827</v>
      </c>
      <c r="U31" s="83">
        <f t="shared" si="11"/>
        <v>18.34818469695854</v>
      </c>
      <c r="V31" s="83">
        <f t="shared" si="11"/>
        <v>1.4176301642241695</v>
      </c>
      <c r="W31" s="83">
        <f t="shared" si="11"/>
        <v>0.03313940643640916</v>
      </c>
      <c r="X31" s="86">
        <f t="shared" si="11"/>
        <v>100</v>
      </c>
    </row>
    <row r="32" spans="1:24" ht="14.25">
      <c r="A32" s="67" t="s">
        <v>62</v>
      </c>
      <c r="B32" s="68" t="s">
        <v>61</v>
      </c>
      <c r="C32" s="69" t="s">
        <v>61</v>
      </c>
      <c r="D32" s="82">
        <f aca="true" t="shared" si="12" ref="D32:J32">+D13/$J13*100</f>
        <v>0</v>
      </c>
      <c r="E32" s="83">
        <f t="shared" si="12"/>
        <v>0.17010747699682982</v>
      </c>
      <c r="F32" s="83">
        <f t="shared" si="12"/>
        <v>75.97231887419778</v>
      </c>
      <c r="G32" s="83">
        <f t="shared" si="12"/>
        <v>22.566303255238537</v>
      </c>
      <c r="H32" s="83">
        <f t="shared" si="12"/>
        <v>1.2603417613856027</v>
      </c>
      <c r="I32" s="83">
        <f t="shared" si="12"/>
        <v>0.030928632181241783</v>
      </c>
      <c r="J32" s="84">
        <f t="shared" si="12"/>
        <v>100</v>
      </c>
      <c r="K32" s="82">
        <f aca="true" t="shared" si="13" ref="K32:Q32">K13/$Q13*100</f>
        <v>0</v>
      </c>
      <c r="L32" s="83">
        <f t="shared" si="13"/>
        <v>0.10917030567685589</v>
      </c>
      <c r="M32" s="83">
        <f t="shared" si="13"/>
        <v>67.97671033478893</v>
      </c>
      <c r="N32" s="83">
        <f t="shared" si="13"/>
        <v>28.42066957787482</v>
      </c>
      <c r="O32" s="83">
        <f t="shared" si="13"/>
        <v>3.3478893740902476</v>
      </c>
      <c r="P32" s="83">
        <f t="shared" si="13"/>
        <v>0.1455604075691412</v>
      </c>
      <c r="Q32" s="84">
        <f t="shared" si="13"/>
        <v>100</v>
      </c>
      <c r="R32" s="85">
        <f aca="true" t="shared" si="14" ref="R32:X32">R13/$X13*100</f>
        <v>0</v>
      </c>
      <c r="S32" s="83">
        <f t="shared" si="14"/>
        <v>0.16425525966310198</v>
      </c>
      <c r="T32" s="83">
        <f t="shared" si="14"/>
        <v>75.20444537638919</v>
      </c>
      <c r="U32" s="83">
        <f t="shared" si="14"/>
        <v>23.128538477668275</v>
      </c>
      <c r="V32" s="83">
        <f t="shared" si="14"/>
        <v>1.4608233731739706</v>
      </c>
      <c r="W32" s="83">
        <f t="shared" si="14"/>
        <v>0.04193751310547285</v>
      </c>
      <c r="X32" s="86">
        <f t="shared" si="14"/>
        <v>100</v>
      </c>
    </row>
    <row r="33" spans="1:24" ht="14.25">
      <c r="A33" s="67" t="s">
        <v>61</v>
      </c>
      <c r="B33" s="68" t="s">
        <v>62</v>
      </c>
      <c r="C33" s="69" t="s">
        <v>62</v>
      </c>
      <c r="D33" s="82">
        <f aca="true" t="shared" si="15" ref="D33:J33">+D14/$J14*100</f>
        <v>0.011711658956491188</v>
      </c>
      <c r="E33" s="83">
        <f t="shared" si="15"/>
        <v>0.878374421736839</v>
      </c>
      <c r="F33" s="83">
        <f t="shared" si="15"/>
        <v>92.1649001581074</v>
      </c>
      <c r="G33" s="83">
        <f t="shared" si="15"/>
        <v>6.640510628330502</v>
      </c>
      <c r="H33" s="83">
        <f t="shared" si="15"/>
        <v>0.30450313286877084</v>
      </c>
      <c r="I33" s="83">
        <f t="shared" si="15"/>
        <v>0</v>
      </c>
      <c r="J33" s="84">
        <f t="shared" si="15"/>
        <v>100</v>
      </c>
      <c r="K33" s="82">
        <f aca="true" t="shared" si="16" ref="K33:Q33">K14/$Q14*100</f>
        <v>0.01607717041800643</v>
      </c>
      <c r="L33" s="83">
        <f t="shared" si="16"/>
        <v>0.5948553054662379</v>
      </c>
      <c r="M33" s="83">
        <f t="shared" si="16"/>
        <v>71.39871382636656</v>
      </c>
      <c r="N33" s="83">
        <f t="shared" si="16"/>
        <v>25.19292604501608</v>
      </c>
      <c r="O33" s="83">
        <f t="shared" si="16"/>
        <v>2.620578778135048</v>
      </c>
      <c r="P33" s="83">
        <f t="shared" si="16"/>
        <v>0.17684887459807075</v>
      </c>
      <c r="Q33" s="84">
        <f t="shared" si="16"/>
        <v>100</v>
      </c>
      <c r="R33" s="85">
        <f aca="true" t="shared" si="17" ref="R33:X33">R14/$X14*100</f>
        <v>0.01287719448856076</v>
      </c>
      <c r="S33" s="83">
        <f t="shared" si="17"/>
        <v>0.8026784564536207</v>
      </c>
      <c r="T33" s="83">
        <f t="shared" si="17"/>
        <v>86.62059492638538</v>
      </c>
      <c r="U33" s="83">
        <f t="shared" si="17"/>
        <v>11.593767437867536</v>
      </c>
      <c r="V33" s="83">
        <f t="shared" si="17"/>
        <v>0.922865605013521</v>
      </c>
      <c r="W33" s="83">
        <f t="shared" si="17"/>
        <v>0.04721637979138945</v>
      </c>
      <c r="X33" s="86">
        <f t="shared" si="17"/>
        <v>100</v>
      </c>
    </row>
    <row r="34" spans="1:24" ht="14.25">
      <c r="A34" s="67" t="s">
        <v>62</v>
      </c>
      <c r="B34" s="68" t="s">
        <v>61</v>
      </c>
      <c r="C34" s="69" t="s">
        <v>62</v>
      </c>
      <c r="D34" s="82">
        <f aca="true" t="shared" si="18" ref="D34:J34">+D15/$J15*100</f>
        <v>0</v>
      </c>
      <c r="E34" s="83">
        <f t="shared" si="18"/>
        <v>0.31419594401599543</v>
      </c>
      <c r="F34" s="83">
        <f t="shared" si="18"/>
        <v>83.94744358754642</v>
      </c>
      <c r="G34" s="83">
        <f t="shared" si="18"/>
        <v>15.186137294106446</v>
      </c>
      <c r="H34" s="83">
        <f t="shared" si="18"/>
        <v>0.5522231743311434</v>
      </c>
      <c r="I34" s="83">
        <f t="shared" si="18"/>
        <v>0</v>
      </c>
      <c r="J34" s="84">
        <f t="shared" si="18"/>
        <v>100</v>
      </c>
      <c r="K34" s="82">
        <f aca="true" t="shared" si="19" ref="K34:Q34">K15/$Q15*100</f>
        <v>0</v>
      </c>
      <c r="L34" s="83">
        <f t="shared" si="19"/>
        <v>0.22354694485842028</v>
      </c>
      <c r="M34" s="83">
        <f t="shared" si="19"/>
        <v>69.59761549925484</v>
      </c>
      <c r="N34" s="83">
        <f t="shared" si="19"/>
        <v>26.30402384500745</v>
      </c>
      <c r="O34" s="83">
        <f t="shared" si="19"/>
        <v>3.651266766020864</v>
      </c>
      <c r="P34" s="83">
        <f t="shared" si="19"/>
        <v>0.22354694485842028</v>
      </c>
      <c r="Q34" s="84">
        <f t="shared" si="19"/>
        <v>100</v>
      </c>
      <c r="R34" s="85">
        <f aca="true" t="shared" si="20" ref="R34:X34">R15/$X15*100</f>
        <v>0</v>
      </c>
      <c r="S34" s="83">
        <f t="shared" si="20"/>
        <v>0.3039257070493879</v>
      </c>
      <c r="T34" s="83">
        <f t="shared" si="20"/>
        <v>82.32165470662727</v>
      </c>
      <c r="U34" s="83">
        <f t="shared" si="20"/>
        <v>16.445757703672438</v>
      </c>
      <c r="V34" s="83">
        <f t="shared" si="20"/>
        <v>0.9033347403967918</v>
      </c>
      <c r="W34" s="83">
        <f t="shared" si="20"/>
        <v>0.02532714225411566</v>
      </c>
      <c r="X34" s="86">
        <f t="shared" si="20"/>
        <v>100</v>
      </c>
    </row>
    <row r="35" spans="1:24" ht="14.25">
      <c r="A35" s="67" t="s">
        <v>62</v>
      </c>
      <c r="B35" s="68" t="s">
        <v>62</v>
      </c>
      <c r="C35" s="69" t="s">
        <v>61</v>
      </c>
      <c r="D35" s="82">
        <f aca="true" t="shared" si="21" ref="D35:J35">+D16/$J16*100</f>
        <v>0.014535306258902874</v>
      </c>
      <c r="E35" s="83">
        <f t="shared" si="21"/>
        <v>0.7892671298584262</v>
      </c>
      <c r="F35" s="83">
        <f t="shared" si="21"/>
        <v>88.1609930521236</v>
      </c>
      <c r="G35" s="83">
        <f t="shared" si="21"/>
        <v>10.703799529056077</v>
      </c>
      <c r="H35" s="83">
        <f t="shared" si="21"/>
        <v>0.3255908601994244</v>
      </c>
      <c r="I35" s="83">
        <f t="shared" si="21"/>
        <v>0.00581412250356115</v>
      </c>
      <c r="J35" s="84">
        <f t="shared" si="21"/>
        <v>100</v>
      </c>
      <c r="K35" s="82">
        <f aca="true" t="shared" si="22" ref="K35:Q35">K16/$Q16*100</f>
        <v>0</v>
      </c>
      <c r="L35" s="83">
        <f t="shared" si="22"/>
        <v>0.6756756756756757</v>
      </c>
      <c r="M35" s="83">
        <f t="shared" si="22"/>
        <v>79.002079002079</v>
      </c>
      <c r="N35" s="83">
        <f t="shared" si="22"/>
        <v>19.282744282744282</v>
      </c>
      <c r="O35" s="83">
        <f t="shared" si="22"/>
        <v>0.9615384615384616</v>
      </c>
      <c r="P35" s="83">
        <f t="shared" si="22"/>
        <v>0.07796257796257797</v>
      </c>
      <c r="Q35" s="84">
        <f t="shared" si="22"/>
        <v>100</v>
      </c>
      <c r="R35" s="85">
        <f aca="true" t="shared" si="23" ref="R35:X35">R16/$X16*100</f>
        <v>0.013765382815296092</v>
      </c>
      <c r="S35" s="83">
        <f t="shared" si="23"/>
        <v>0.7832502821903478</v>
      </c>
      <c r="T35" s="83">
        <f t="shared" si="23"/>
        <v>87.67585276546541</v>
      </c>
      <c r="U35" s="83">
        <f t="shared" si="23"/>
        <v>11.158219310079014</v>
      </c>
      <c r="V35" s="83">
        <f t="shared" si="23"/>
        <v>0.3592764914792281</v>
      </c>
      <c r="W35" s="83">
        <f t="shared" si="23"/>
        <v>0.009635767970707265</v>
      </c>
      <c r="X35" s="86">
        <f t="shared" si="23"/>
        <v>100</v>
      </c>
    </row>
    <row r="36" spans="1:24" ht="14.25">
      <c r="A36" s="67" t="s">
        <v>62</v>
      </c>
      <c r="B36" s="68" t="s">
        <v>62</v>
      </c>
      <c r="C36" s="69" t="s">
        <v>62</v>
      </c>
      <c r="D36" s="82">
        <f aca="true" t="shared" si="24" ref="D36:J36">+D17/$J17*100</f>
        <v>0.025123200309208622</v>
      </c>
      <c r="E36" s="83">
        <f t="shared" si="24"/>
        <v>1.5358971881341192</v>
      </c>
      <c r="F36" s="83">
        <f t="shared" si="24"/>
        <v>94.8478113827423</v>
      </c>
      <c r="G36" s="83">
        <f t="shared" si="24"/>
        <v>3.536573581988598</v>
      </c>
      <c r="H36" s="83">
        <f t="shared" si="24"/>
        <v>0.054594646825780274</v>
      </c>
      <c r="I36" s="83">
        <f t="shared" si="24"/>
        <v>0</v>
      </c>
      <c r="J36" s="84">
        <f t="shared" si="24"/>
        <v>100</v>
      </c>
      <c r="K36" s="82">
        <f aca="true" t="shared" si="25" ref="K36:Q36">K17/$Q17*100</f>
        <v>0.04577706569008926</v>
      </c>
      <c r="L36" s="83">
        <f t="shared" si="25"/>
        <v>1.9226367589837492</v>
      </c>
      <c r="M36" s="83">
        <f t="shared" si="25"/>
        <v>81.78072785534447</v>
      </c>
      <c r="N36" s="83">
        <f t="shared" si="25"/>
        <v>14.854657816433967</v>
      </c>
      <c r="O36" s="83">
        <f t="shared" si="25"/>
        <v>1.373311970702678</v>
      </c>
      <c r="P36" s="83">
        <f t="shared" si="25"/>
        <v>0.02288853284504463</v>
      </c>
      <c r="Q36" s="84">
        <f t="shared" si="25"/>
        <v>100</v>
      </c>
      <c r="R36" s="85">
        <f aca="true" t="shared" si="26" ref="R36:X36">R17/$X17*100</f>
        <v>0.025550156376420045</v>
      </c>
      <c r="S36" s="83">
        <f t="shared" si="26"/>
        <v>1.5438918565973816</v>
      </c>
      <c r="T36" s="83">
        <f t="shared" si="26"/>
        <v>94.57768903567086</v>
      </c>
      <c r="U36" s="83">
        <f t="shared" si="26"/>
        <v>3.7705406696979873</v>
      </c>
      <c r="V36" s="83">
        <f t="shared" si="26"/>
        <v>0.08185513061334569</v>
      </c>
      <c r="W36" s="83">
        <f t="shared" si="26"/>
        <v>0.0004731510440077786</v>
      </c>
      <c r="X36" s="86">
        <f t="shared" si="26"/>
        <v>100</v>
      </c>
    </row>
    <row r="37" spans="1:24" s="23" customFormat="1" ht="14.25">
      <c r="A37" s="65"/>
      <c r="B37" s="65"/>
      <c r="C37" s="66" t="s">
        <v>0</v>
      </c>
      <c r="D37" s="87">
        <f aca="true" t="shared" si="27" ref="D37:J37">+D18/$J18*100</f>
        <v>0.01769616996775071</v>
      </c>
      <c r="E37" s="88">
        <f t="shared" si="27"/>
        <v>1.0760327828151701</v>
      </c>
      <c r="F37" s="88">
        <f t="shared" si="27"/>
        <v>89.76685956372337</v>
      </c>
      <c r="G37" s="88">
        <f t="shared" si="27"/>
        <v>8.72896598901781</v>
      </c>
      <c r="H37" s="88">
        <f t="shared" si="27"/>
        <v>0.40199359240174004</v>
      </c>
      <c r="I37" s="88">
        <f t="shared" si="27"/>
        <v>0.008451902074149593</v>
      </c>
      <c r="J37" s="89">
        <f t="shared" si="27"/>
        <v>100</v>
      </c>
      <c r="K37" s="87">
        <f aca="true" t="shared" si="28" ref="K37:Q37">K18/$Q18*100</f>
        <v>0.023147076524234988</v>
      </c>
      <c r="L37" s="88">
        <f t="shared" si="28"/>
        <v>0.5740474978010277</v>
      </c>
      <c r="M37" s="88">
        <f t="shared" si="28"/>
        <v>66.1636035368733</v>
      </c>
      <c r="N37" s="88">
        <f t="shared" si="28"/>
        <v>28.524142400814778</v>
      </c>
      <c r="O37" s="88">
        <f t="shared" si="28"/>
        <v>4.335447432989213</v>
      </c>
      <c r="P37" s="88">
        <f t="shared" si="28"/>
        <v>0.3796120549974538</v>
      </c>
      <c r="Q37" s="89">
        <f t="shared" si="28"/>
        <v>100</v>
      </c>
      <c r="R37" s="90">
        <f aca="true" t="shared" si="29" ref="R37:X37">R18/$X18*100</f>
        <v>0.018254448040017544</v>
      </c>
      <c r="S37" s="88">
        <f t="shared" si="29"/>
        <v>1.024619797778647</v>
      </c>
      <c r="T37" s="88">
        <f t="shared" si="29"/>
        <v>87.34943043751407</v>
      </c>
      <c r="U37" s="88">
        <f t="shared" si="29"/>
        <v>10.756374239891896</v>
      </c>
      <c r="V37" s="88">
        <f t="shared" si="29"/>
        <v>0.804855209037137</v>
      </c>
      <c r="W37" s="88">
        <f t="shared" si="29"/>
        <v>0.046465867738226474</v>
      </c>
      <c r="X37" s="91">
        <f t="shared" si="29"/>
        <v>100</v>
      </c>
    </row>
    <row r="39" spans="1:24" ht="14.25">
      <c r="A39" s="114"/>
      <c r="X39" s="22"/>
    </row>
    <row r="40" ht="14.25">
      <c r="X40" s="22"/>
    </row>
    <row r="41" ht="14.25">
      <c r="X41" s="22"/>
    </row>
    <row r="42" ht="14.25">
      <c r="X42" s="22"/>
    </row>
  </sheetData>
  <sheetProtection/>
  <mergeCells count="26">
    <mergeCell ref="A3:X3"/>
    <mergeCell ref="R26:X26"/>
    <mergeCell ref="D27:E27"/>
    <mergeCell ref="K27:L27"/>
    <mergeCell ref="N27:P27"/>
    <mergeCell ref="R27:S27"/>
    <mergeCell ref="U27:W27"/>
    <mergeCell ref="G27:I27"/>
    <mergeCell ref="D8:E8"/>
    <mergeCell ref="K8:L8"/>
    <mergeCell ref="K7:Q7"/>
    <mergeCell ref="D26:J26"/>
    <mergeCell ref="K26:Q26"/>
    <mergeCell ref="G8:I8"/>
    <mergeCell ref="A22:X22"/>
    <mergeCell ref="A26:C26"/>
    <mergeCell ref="A2:X2"/>
    <mergeCell ref="A5:X5"/>
    <mergeCell ref="A21:X21"/>
    <mergeCell ref="A24:X24"/>
    <mergeCell ref="A7:C7"/>
    <mergeCell ref="R7:X7"/>
    <mergeCell ref="R8:S8"/>
    <mergeCell ref="U8:W8"/>
    <mergeCell ref="D7:J7"/>
    <mergeCell ref="N8:P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2018-06-25T14:25:37Z</cp:lastPrinted>
  <dcterms:created xsi:type="dcterms:W3CDTF">2012-06-27T12:37:12Z</dcterms:created>
  <dcterms:modified xsi:type="dcterms:W3CDTF">2022-01-11T12:15:50Z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