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3040" windowHeight="8688" tabRatio="862" activeTab="0"/>
  </bookViews>
  <sheets>
    <sheet name="INHOUD" sheetId="1" r:id="rId1"/>
    <sheet name="TOELICHTING" sheetId="2" r:id="rId2"/>
    <sheet name="1_SES_SO" sheetId="3" r:id="rId3"/>
    <sheet name="2_SES_DBSO" sheetId="4" r:id="rId4"/>
    <sheet name="3_SES_evolutie" sheetId="5" r:id="rId5"/>
    <sheet name="4_SES_SO_detail" sheetId="6" r:id="rId6"/>
    <sheet name="5_SES_DBSO_detail" sheetId="7" r:id="rId7"/>
    <sheet name="6_SES_SO_SV_geslacht" sheetId="8" r:id="rId8"/>
    <sheet name="7_SES_SO_SV_Belg_NBelg" sheetId="9" r:id="rId9"/>
    <sheet name="8_SES_SO_ZBL_geslacht" sheetId="10" r:id="rId10"/>
    <sheet name="9_SES_SO_ZBL_Belg_NBelg" sheetId="11" r:id="rId11"/>
  </sheets>
  <definedNames>
    <definedName name="_xlnm.Print_Area" localSheetId="6">'5_SES_DBSO_detail'!$A$1:$T$52</definedName>
    <definedName name="_xlnm.Print_Area" localSheetId="8">'7_SES_SO_SV_Belg_NBelg'!$A$1:$X$37</definedName>
  </definedNames>
  <calcPr fullCalcOnLoad="1"/>
</workbook>
</file>

<file path=xl/sharedStrings.xml><?xml version="1.0" encoding="utf-8"?>
<sst xmlns="http://schemas.openxmlformats.org/spreadsheetml/2006/main" count="809" uniqueCount="104">
  <si>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</si>
  <si>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</si>
  <si>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</si>
  <si>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</si>
  <si>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</si>
  <si>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</si>
  <si>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</si>
  <si>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</si>
  <si>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</si>
  <si>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</si>
  <si>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</si>
  <si>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</si>
  <si>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</si>
  <si>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ALGEMEEN TOTAAL</t>
  </si>
  <si>
    <t>Algemeen totaal</t>
  </si>
  <si>
    <t>Opleidingsniveau moeder</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</si>
  <si>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</si>
  <si>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</si>
  <si>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</si>
  <si>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</si>
  <si>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</si>
  <si>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</si>
  <si>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</si>
  <si>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</si>
  <si>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</si>
  <si>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</si>
  <si>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</si>
  <si>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</si>
  <si>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</si>
  <si>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</si>
  <si>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</si>
  <si>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</si>
  <si>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</si>
  <si>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</si>
  <si>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</si>
  <si>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</si>
  <si>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</si>
  <si>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</si>
  <si>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</si>
  <si>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</si>
  <si>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</si>
  <si>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</si>
  <si>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</si>
  <si>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</si>
  <si>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</si>
  <si>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</si>
  <si>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</si>
  <si>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</si>
  <si>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</si>
  <si>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voltijds gewoon secundair onderwijs</t>
  </si>
  <si>
    <t>deeltijds beroepssecundair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</si>
  <si>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</si>
  <si>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</si>
  <si>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</si>
  <si>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</si>
  <si>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</si>
  <si>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</si>
  <si>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</si>
  <si>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</si>
  <si>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</si>
  <si>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</si>
  <si>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</si>
  <si>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</si>
  <si>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</si>
  <si>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</si>
  <si>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Aantikken Opleidingsniveau moeder</t>
  </si>
  <si>
    <t>Nee</t>
  </si>
  <si>
    <t>Ja</t>
  </si>
  <si>
    <t>Totale leerlingen-                populatie</t>
  </si>
  <si>
    <t xml:space="preserve">  2011-2012</t>
  </si>
  <si>
    <t>4_SES_SO_detail</t>
  </si>
  <si>
    <t>5_SES_DBSO_detail</t>
  </si>
  <si>
    <t>6_SES_SO_SV_geslacht</t>
  </si>
  <si>
    <t>9_SES_SO_ZBL_Belg_NBelg</t>
  </si>
  <si>
    <t>Aantal leerlingen dat aantikt op de leerlingenkenmerken, per provincie, soort schoolbestuur, kenmerk en geslacht</t>
  </si>
  <si>
    <t xml:space="preserve">  2012-2013</t>
  </si>
  <si>
    <t xml:space="preserve">  2013-2014</t>
  </si>
  <si>
    <t xml:space="preserve">  2014-2015</t>
  </si>
  <si>
    <t xml:space="preserve">  2015-2016</t>
  </si>
  <si>
    <t>7_SES_SO_SV_Belg_NBelg</t>
  </si>
  <si>
    <t>8_SES_SO_ZBL_geslacht</t>
  </si>
  <si>
    <t>LEERLINGENKENMERKEN SECUNDAIR ONDERWIJS</t>
  </si>
  <si>
    <t>AANTAL LEERLINGEN DAT AANTIKT OP DE LEERLINGENKENMERKEN</t>
  </si>
  <si>
    <t>Schoolse vorderingen van leerlingen in het voltijds gewoon secundair onderwijs voor alle combinaties van aantikken op drie leerlingenkenmerken, naar geslacht - aantallen</t>
  </si>
  <si>
    <t>Schoolse vorderingen van leerlingen in het voltijds gewoon secundair onderwijs voor alle combinaties van aantikken op drie leerlingenkenmerken, naar geslacht - procentueel</t>
  </si>
  <si>
    <t>Schoolse vorderingen van leerlingen in het voltijds gewoon secundair onderwijs voor alle combinaties van aantikken op drie leerlingenkenmerken, naar Belg/niet-Belg - aantallen</t>
  </si>
  <si>
    <t>Schoolse vorderingen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</si>
  <si>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geslacht- aantallen</t>
  </si>
  <si>
    <t>Zittenblijven van leerlingen in het voltijds gewoon secundair onderwijs voor alle combinaties van aantikken op drie leerlingenkenmerken, naar geslacht - procentueel</t>
  </si>
  <si>
    <t>Zittenblijven van leerlingen in het voltijds gewoon secundair onderwijs voor alle combinaties van aantikken op drie leerlingenkenmerken, naar Belg/niet-Belg - procentueel</t>
  </si>
  <si>
    <t>Zittenblijven van leerlingen in het voltijds gewoon secundair onderwijs voor alle combinaties van aantikken op drie leerlingenkenmerken, naar Belg/niet-Belg - aantallen</t>
  </si>
  <si>
    <t xml:space="preserve">  2016-2017</t>
  </si>
  <si>
    <t xml:space="preserve">  2017-2018</t>
  </si>
  <si>
    <t xml:space="preserve">  2018-2019</t>
  </si>
  <si>
    <t xml:space="preserve">  2019-2020</t>
  </si>
  <si>
    <t>Schooltoeslag</t>
  </si>
  <si>
    <t>Aantikken Schooltoeslag</t>
  </si>
  <si>
    <t>Schooltoelage / Schooltoeslag (1)</t>
  </si>
  <si>
    <t xml:space="preserve">(1) 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t>
  </si>
  <si>
    <t>&gt;1</t>
  </si>
  <si>
    <t>Data schooljaar 2020-2021</t>
  </si>
  <si>
    <t xml:space="preserve">  2020-2021</t>
  </si>
  <si>
    <t>Totale leerlingen                      populatie 2020-2021</t>
  </si>
  <si>
    <t>Totale leerlingen-                populatie 2020-2021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</si>
</sst>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 numFmtId="179" formatCode="0.0000000"/>
    <numFmt numFmtId="180" formatCode="0.000000"/>
    <numFmt numFmtId="181" formatCode="0.00000"/>
    <numFmt numFmtId="182" formatCode="0.0000"/>
    <numFmt numFmtId="183" formatCode="0.000"/>
  </numFmts>
  <fonts count="56">
    <font>
      <sz val="11"/>
      <color theme="1"/>
      <name val="Calibri"/>
      <family val="2"/>
    </font>
    <font>
      <sz val="11"/>
      <color indexed="8"/>
      <name val="Calibri"/>
      <family val="2"/>
    </font>
    <font>
      <b/>
      <sz val="10"/>
      <name val="Arial"/>
      <family val="2"/>
    </font>
    <font>
      <sz val="8"/>
      <name val="Arial"/>
      <family val="2"/>
    </font>
    <font>
      <sz val="9"/>
      <name val="Arial"/>
      <family val="2"/>
    </font>
    <font>
      <sz val="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Arial"/>
      <family val="2"/>
    </font>
    <font>
      <sz val="10"/>
      <color indexed="8"/>
      <name val="Arial"/>
      <family val="2"/>
    </font>
    <font>
      <b/>
      <sz val="14"/>
      <color indexed="8"/>
      <name val="Calibri"/>
      <family val="2"/>
    </font>
    <font>
      <b/>
      <sz val="11"/>
      <name val="Calibri"/>
      <family val="2"/>
    </font>
    <font>
      <b/>
      <sz val="10"/>
      <color indexed="10"/>
      <name val="Arial"/>
      <family val="2"/>
    </font>
    <font>
      <b/>
      <sz val="14"/>
      <color indexed="10"/>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
      <b/>
      <sz val="10"/>
      <color rgb="FFFF0000"/>
      <name val="Arial"/>
      <family val="2"/>
    </font>
    <font>
      <b/>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n"/>
      <right style="thick"/>
      <top style="thin"/>
      <bottom style="thin"/>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style="thin"/>
      <right style="thin"/>
      <top style="thin"/>
      <bottom/>
    </border>
    <border>
      <left style="thin"/>
      <right/>
      <top style="thin"/>
      <bottom/>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ck"/>
      <right style="thin"/>
      <top style="thin"/>
      <bottom/>
    </border>
    <border>
      <left style="thin"/>
      <right style="thick"/>
      <top style="thin"/>
      <bottom/>
    </border>
    <border>
      <left style="thin"/>
      <right/>
      <top style="medium"/>
      <bottom style="thin">
        <color indexed="8"/>
      </bottom>
    </border>
    <border>
      <left/>
      <right style="thin"/>
      <top style="medium"/>
      <bottom style="thin">
        <color indexed="8"/>
      </bottom>
    </border>
    <border>
      <left style="thin"/>
      <right/>
      <top style="medium"/>
      <bottom style="thin"/>
    </border>
    <border>
      <left/>
      <right/>
      <top style="medium"/>
      <bottom style="thin"/>
    </border>
    <border>
      <left/>
      <right style="thin"/>
      <top style="medium"/>
      <bottom style="thin"/>
    </border>
    <border>
      <left/>
      <right/>
      <top style="thick"/>
      <bottom style="thin"/>
    </border>
    <border>
      <left/>
      <right style="medium"/>
      <top style="thick"/>
      <bottom style="thin"/>
    </border>
    <border>
      <left style="medium"/>
      <right/>
      <top style="thick"/>
      <bottom style="thin"/>
    </border>
    <border>
      <left/>
      <right style="thick"/>
      <top style="thick"/>
      <bottom style="thin"/>
    </border>
    <border>
      <left style="thick"/>
      <right/>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234">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74" fontId="0" fillId="0" borderId="16" xfId="0" applyNumberFormat="1" applyBorder="1" applyAlignment="1">
      <alignment/>
    </xf>
    <xf numFmtId="174" fontId="0" fillId="0" borderId="0" xfId="0" applyNumberFormat="1" applyBorder="1" applyAlignment="1">
      <alignment/>
    </xf>
    <xf numFmtId="174" fontId="0" fillId="0" borderId="0" xfId="0" applyNumberFormat="1" applyAlignment="1">
      <alignment/>
    </xf>
    <xf numFmtId="174" fontId="0" fillId="0" borderId="0" xfId="0" applyNumberFormat="1" applyFill="1" applyAlignment="1">
      <alignment/>
    </xf>
    <xf numFmtId="174" fontId="0" fillId="0" borderId="0" xfId="0" applyNumberFormat="1" applyFill="1" applyBorder="1" applyAlignment="1">
      <alignment/>
    </xf>
    <xf numFmtId="174" fontId="0" fillId="0" borderId="16" xfId="0" applyNumberFormat="1" applyFill="1" applyBorder="1" applyAlignment="1">
      <alignment/>
    </xf>
    <xf numFmtId="0" fontId="2" fillId="0" borderId="0" xfId="0" applyFont="1" applyBorder="1" applyAlignment="1">
      <alignment horizontal="right"/>
    </xf>
    <xf numFmtId="174" fontId="2" fillId="0" borderId="15" xfId="0" applyNumberFormat="1" applyFont="1" applyBorder="1" applyAlignment="1">
      <alignment horizontal="right"/>
    </xf>
    <xf numFmtId="174" fontId="2" fillId="0" borderId="14" xfId="0" applyNumberFormat="1" applyFont="1" applyFill="1" applyBorder="1" applyAlignment="1">
      <alignment horizontal="right"/>
    </xf>
    <xf numFmtId="174" fontId="2" fillId="0" borderId="15" xfId="0" applyNumberFormat="1" applyFont="1" applyFill="1" applyBorder="1" applyAlignment="1">
      <alignment horizontal="right"/>
    </xf>
    <xf numFmtId="0" fontId="2" fillId="0" borderId="17" xfId="0" applyFont="1" applyBorder="1" applyAlignment="1">
      <alignment/>
    </xf>
    <xf numFmtId="174" fontId="0" fillId="0" borderId="15" xfId="0" applyNumberFormat="1" applyBorder="1" applyAlignment="1">
      <alignment/>
    </xf>
    <xf numFmtId="174" fontId="0" fillId="0" borderId="14" xfId="0" applyNumberFormat="1" applyFill="1" applyBorder="1" applyAlignment="1">
      <alignment/>
    </xf>
    <xf numFmtId="17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horizontal="right"/>
    </xf>
    <xf numFmtId="0" fontId="46" fillId="0" borderId="0" xfId="0" applyFont="1" applyFill="1" applyBorder="1" applyAlignment="1">
      <alignment/>
    </xf>
    <xf numFmtId="0" fontId="0" fillId="0" borderId="0" xfId="0" applyAlignment="1">
      <alignment horizontal="right"/>
    </xf>
    <xf numFmtId="174" fontId="0" fillId="0" borderId="16" xfId="0" applyNumberFormat="1" applyBorder="1" applyAlignment="1">
      <alignment horizontal="right"/>
    </xf>
    <xf numFmtId="174" fontId="0" fillId="0" borderId="0" xfId="0" applyNumberFormat="1" applyBorder="1" applyAlignment="1">
      <alignment horizontal="right"/>
    </xf>
    <xf numFmtId="174" fontId="0" fillId="0" borderId="0" xfId="0" applyNumberFormat="1" applyAlignment="1">
      <alignment horizontal="right"/>
    </xf>
    <xf numFmtId="174" fontId="0" fillId="0" borderId="0" xfId="0" applyNumberFormat="1" applyFill="1" applyAlignment="1">
      <alignment horizontal="right"/>
    </xf>
    <xf numFmtId="174" fontId="0" fillId="0" borderId="0" xfId="0" applyNumberFormat="1" applyFill="1" applyBorder="1" applyAlignment="1">
      <alignment horizontal="right"/>
    </xf>
    <xf numFmtId="174" fontId="0" fillId="0" borderId="16" xfId="0" applyNumberFormat="1" applyFill="1" applyBorder="1" applyAlignment="1">
      <alignment horizontal="right"/>
    </xf>
    <xf numFmtId="174" fontId="0" fillId="0" borderId="15" xfId="0" applyNumberFormat="1" applyBorder="1" applyAlignment="1">
      <alignment horizontal="right"/>
    </xf>
    <xf numFmtId="174" fontId="0" fillId="0" borderId="14" xfId="0" applyNumberFormat="1" applyFill="1" applyBorder="1" applyAlignment="1">
      <alignment horizontal="right"/>
    </xf>
    <xf numFmtId="17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wrapText="1"/>
    </xf>
    <xf numFmtId="0" fontId="50" fillId="0" borderId="0" xfId="0" applyFont="1" applyFill="1" applyBorder="1" applyAlignment="1">
      <alignment/>
    </xf>
    <xf numFmtId="0" fontId="0" fillId="0" borderId="23" xfId="0" applyBorder="1" applyAlignment="1">
      <alignment horizontal="center"/>
    </xf>
    <xf numFmtId="174" fontId="46" fillId="0" borderId="16" xfId="0" applyNumberFormat="1" applyFont="1" applyFill="1" applyBorder="1" applyAlignment="1">
      <alignment/>
    </xf>
    <xf numFmtId="174" fontId="46" fillId="0" borderId="15" xfId="0" applyNumberFormat="1" applyFont="1" applyFill="1" applyBorder="1" applyAlignment="1">
      <alignment/>
    </xf>
    <xf numFmtId="0" fontId="46" fillId="0" borderId="0" xfId="0" applyFont="1" applyFill="1" applyAlignment="1">
      <alignment/>
    </xf>
    <xf numFmtId="174" fontId="0" fillId="0" borderId="18" xfId="0" applyNumberFormat="1" applyFill="1" applyBorder="1" applyAlignment="1">
      <alignment horizontal="right"/>
    </xf>
    <xf numFmtId="174" fontId="2" fillId="0" borderId="24" xfId="0" applyNumberFormat="1" applyFont="1" applyFill="1" applyBorder="1" applyAlignment="1">
      <alignment horizontal="right"/>
    </xf>
    <xf numFmtId="174" fontId="0" fillId="0" borderId="24" xfId="0" applyNumberFormat="1" applyFill="1" applyBorder="1" applyAlignment="1">
      <alignment horizontal="right"/>
    </xf>
    <xf numFmtId="174" fontId="0" fillId="0" borderId="18" xfId="0" applyNumberFormat="1" applyFill="1" applyBorder="1" applyAlignment="1">
      <alignment/>
    </xf>
    <xf numFmtId="174" fontId="0" fillId="0" borderId="24" xfId="0" applyNumberFormat="1" applyFill="1" applyBorder="1" applyAlignment="1">
      <alignment/>
    </xf>
    <xf numFmtId="0" fontId="0" fillId="0" borderId="25" xfId="0" applyBorder="1" applyAlignment="1">
      <alignment horizontal="center"/>
    </xf>
    <xf numFmtId="3" fontId="0" fillId="0" borderId="19" xfId="0" applyNumberFormat="1" applyFill="1" applyBorder="1" applyAlignment="1">
      <alignment/>
    </xf>
    <xf numFmtId="0" fontId="0" fillId="0" borderId="26"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74" fontId="46" fillId="0" borderId="0" xfId="0" applyNumberFormat="1" applyFont="1" applyFill="1" applyBorder="1" applyAlignment="1">
      <alignment/>
    </xf>
    <xf numFmtId="174" fontId="2" fillId="0" borderId="0" xfId="0" applyNumberFormat="1" applyFont="1" applyFill="1" applyBorder="1" applyAlignment="1">
      <alignment horizontal="right"/>
    </xf>
    <xf numFmtId="0" fontId="46" fillId="0" borderId="0" xfId="0" applyFont="1" applyFill="1" applyBorder="1" applyAlignment="1">
      <alignment horizontal="center" wrapText="1"/>
    </xf>
    <xf numFmtId="0" fontId="0" fillId="0" borderId="27" xfId="0" applyFill="1" applyBorder="1" applyAlignment="1">
      <alignment horizontal="center" wrapText="1"/>
    </xf>
    <xf numFmtId="0" fontId="46" fillId="0" borderId="27" xfId="0" applyFont="1" applyFill="1" applyBorder="1" applyAlignment="1">
      <alignment horizontal="center" wrapText="1"/>
    </xf>
    <xf numFmtId="0" fontId="46" fillId="0" borderId="28" xfId="0" applyFont="1" applyFill="1" applyBorder="1" applyAlignment="1">
      <alignment horizontal="center" wrapText="1"/>
    </xf>
    <xf numFmtId="0" fontId="2" fillId="0" borderId="29" xfId="0" applyFont="1" applyFill="1" applyBorder="1" applyAlignment="1">
      <alignment/>
    </xf>
    <xf numFmtId="0" fontId="0" fillId="0" borderId="30" xfId="0" applyFill="1" applyBorder="1" applyAlignment="1">
      <alignment horizontal="center" wrapText="1"/>
    </xf>
    <xf numFmtId="0" fontId="0" fillId="0" borderId="31" xfId="0" applyFill="1" applyBorder="1" applyAlignment="1">
      <alignment horizontal="center" wrapText="1"/>
    </xf>
    <xf numFmtId="0" fontId="46" fillId="0" borderId="31" xfId="0" applyFont="1" applyFill="1" applyBorder="1" applyAlignment="1">
      <alignment horizontal="center" wrapText="1"/>
    </xf>
    <xf numFmtId="0" fontId="0" fillId="0" borderId="32" xfId="0" applyFill="1" applyBorder="1" applyAlignment="1">
      <alignment horizontal="center" wrapText="1"/>
    </xf>
    <xf numFmtId="0" fontId="0" fillId="0" borderId="26" xfId="0" applyBorder="1" applyAlignment="1">
      <alignment horizontal="center"/>
    </xf>
    <xf numFmtId="0" fontId="0" fillId="0" borderId="21" xfId="0" applyBorder="1" applyAlignment="1">
      <alignment horizontal="center"/>
    </xf>
    <xf numFmtId="0" fontId="4" fillId="0" borderId="0" xfId="0" applyFont="1" applyFill="1" applyBorder="1" applyAlignment="1">
      <alignment/>
    </xf>
    <xf numFmtId="0" fontId="0" fillId="0" borderId="22" xfId="0" applyBorder="1" applyAlignment="1">
      <alignment horizontal="center" wrapText="1"/>
    </xf>
    <xf numFmtId="0" fontId="0" fillId="0" borderId="21" xfId="0" applyBorder="1" applyAlignment="1">
      <alignment horizontal="center" wrapText="1"/>
    </xf>
    <xf numFmtId="0" fontId="0" fillId="0" borderId="33" xfId="0" applyBorder="1" applyAlignment="1">
      <alignment horizontal="center" wrapText="1"/>
    </xf>
    <xf numFmtId="0" fontId="0" fillId="0" borderId="21" xfId="0" applyBorder="1" applyAlignment="1">
      <alignment horizontal="right" indent="2"/>
    </xf>
    <xf numFmtId="0" fontId="0" fillId="0" borderId="33" xfId="0" applyBorder="1" applyAlignment="1">
      <alignment horizontal="right" indent="2"/>
    </xf>
    <xf numFmtId="0" fontId="0" fillId="0" borderId="21" xfId="0" applyBorder="1" applyAlignment="1">
      <alignment horizontal="right" indent="2"/>
    </xf>
    <xf numFmtId="0" fontId="46" fillId="0" borderId="34" xfId="0" applyFont="1" applyBorder="1" applyAlignment="1">
      <alignment/>
    </xf>
    <xf numFmtId="0" fontId="46" fillId="0" borderId="35" xfId="0" applyFont="1" applyBorder="1" applyAlignment="1">
      <alignment horizontal="right"/>
    </xf>
    <xf numFmtId="0" fontId="0" fillId="0" borderId="36" xfId="0" applyBorder="1" applyAlignment="1">
      <alignment horizontal="center" wrapText="1"/>
    </xf>
    <xf numFmtId="0" fontId="0" fillId="0" borderId="36" xfId="0" applyBorder="1" applyAlignment="1">
      <alignment horizontal="right" indent="2"/>
    </xf>
    <xf numFmtId="0" fontId="0" fillId="0" borderId="26" xfId="0" applyBorder="1" applyAlignment="1">
      <alignment horizontal="right" indent="2"/>
    </xf>
    <xf numFmtId="0" fontId="46" fillId="0" borderId="34" xfId="0" applyFont="1" applyBorder="1" applyAlignment="1">
      <alignment horizontal="right"/>
    </xf>
    <xf numFmtId="0" fontId="0" fillId="0" borderId="2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8" xfId="0" applyBorder="1" applyAlignment="1">
      <alignment horizontal="right" wrapText="1"/>
    </xf>
    <xf numFmtId="0" fontId="0" fillId="0" borderId="33" xfId="0" applyBorder="1" applyAlignment="1">
      <alignment horizontal="right" wrapText="1"/>
    </xf>
    <xf numFmtId="0" fontId="46" fillId="0" borderId="0" xfId="0" applyFont="1" applyBorder="1" applyAlignment="1">
      <alignment/>
    </xf>
    <xf numFmtId="3" fontId="46" fillId="0" borderId="0" xfId="0" applyNumberFormat="1" applyFont="1" applyBorder="1" applyAlignment="1">
      <alignment/>
    </xf>
    <xf numFmtId="0" fontId="0" fillId="0" borderId="39" xfId="0" applyBorder="1" applyAlignment="1">
      <alignment horizontal="right" wrapText="1"/>
    </xf>
    <xf numFmtId="0" fontId="0" fillId="0" borderId="36" xfId="0" applyBorder="1" applyAlignment="1">
      <alignment/>
    </xf>
    <xf numFmtId="0" fontId="0" fillId="0" borderId="36" xfId="0" applyBorder="1" applyAlignment="1">
      <alignment horizontal="right" wrapText="1"/>
    </xf>
    <xf numFmtId="0" fontId="0" fillId="0" borderId="36" xfId="0" applyBorder="1" applyAlignment="1">
      <alignment horizontal="right"/>
    </xf>
    <xf numFmtId="174" fontId="0" fillId="0" borderId="21" xfId="0" applyNumberFormat="1" applyBorder="1" applyAlignment="1">
      <alignment/>
    </xf>
    <xf numFmtId="174" fontId="46" fillId="0" borderId="40" xfId="0" applyNumberFormat="1" applyFont="1" applyBorder="1" applyAlignment="1">
      <alignment/>
    </xf>
    <xf numFmtId="0" fontId="0" fillId="0" borderId="26" xfId="0" applyBorder="1" applyAlignment="1">
      <alignment horizontal="right"/>
    </xf>
    <xf numFmtId="174" fontId="0" fillId="0" borderId="26" xfId="0" applyNumberFormat="1" applyBorder="1" applyAlignment="1">
      <alignment/>
    </xf>
    <xf numFmtId="174" fontId="46" fillId="0" borderId="41" xfId="0" applyNumberFormat="1" applyFont="1" applyBorder="1" applyAlignment="1">
      <alignment/>
    </xf>
    <xf numFmtId="174" fontId="0" fillId="0" borderId="36" xfId="0" applyNumberFormat="1" applyBorder="1" applyAlignment="1">
      <alignment/>
    </xf>
    <xf numFmtId="174" fontId="46" fillId="0" borderId="42" xfId="0" applyNumberFormat="1" applyFont="1" applyBorder="1" applyAlignment="1">
      <alignment/>
    </xf>
    <xf numFmtId="0" fontId="0" fillId="0" borderId="37" xfId="0" applyBorder="1" applyAlignment="1">
      <alignment horizontal="right"/>
    </xf>
    <xf numFmtId="0" fontId="0" fillId="0" borderId="38" xfId="0" applyBorder="1" applyAlignment="1">
      <alignment horizontal="right"/>
    </xf>
    <xf numFmtId="174" fontId="0" fillId="0" borderId="37" xfId="0" applyNumberFormat="1" applyBorder="1" applyAlignment="1">
      <alignment/>
    </xf>
    <xf numFmtId="174" fontId="0" fillId="0" borderId="38" xfId="0" applyNumberFormat="1" applyBorder="1" applyAlignment="1">
      <alignment/>
    </xf>
    <xf numFmtId="174" fontId="46" fillId="0" borderId="43" xfId="0" applyNumberFormat="1" applyFont="1" applyBorder="1" applyAlignment="1">
      <alignment/>
    </xf>
    <xf numFmtId="174" fontId="46" fillId="0" borderId="44" xfId="0" applyNumberFormat="1" applyFont="1" applyBorder="1" applyAlignment="1">
      <alignment/>
    </xf>
    <xf numFmtId="0" fontId="0" fillId="0" borderId="45" xfId="0" applyBorder="1" applyAlignment="1">
      <alignment horizontal="right" wrapText="1"/>
    </xf>
    <xf numFmtId="0" fontId="0" fillId="0" borderId="38" xfId="0" applyBorder="1" applyAlignment="1">
      <alignment horizontal="right" indent="2"/>
    </xf>
    <xf numFmtId="0" fontId="46" fillId="0" borderId="46" xfId="0" applyFont="1" applyBorder="1" applyAlignment="1">
      <alignment horizontal="right"/>
    </xf>
    <xf numFmtId="2" fontId="0" fillId="0" borderId="37" xfId="0" applyNumberFormat="1" applyBorder="1" applyAlignment="1">
      <alignment/>
    </xf>
    <xf numFmtId="2" fontId="0" fillId="0" borderId="21" xfId="0" applyNumberFormat="1" applyBorder="1" applyAlignment="1">
      <alignment/>
    </xf>
    <xf numFmtId="2" fontId="0" fillId="0" borderId="38" xfId="0" applyNumberFormat="1" applyBorder="1" applyAlignment="1">
      <alignment/>
    </xf>
    <xf numFmtId="2" fontId="0" fillId="0" borderId="36" xfId="0" applyNumberFormat="1" applyBorder="1" applyAlignment="1">
      <alignment/>
    </xf>
    <xf numFmtId="2" fontId="0" fillId="0" borderId="26" xfId="0" applyNumberFormat="1" applyBorder="1" applyAlignment="1">
      <alignment/>
    </xf>
    <xf numFmtId="2" fontId="46" fillId="0" borderId="43" xfId="0" applyNumberFormat="1" applyFont="1" applyBorder="1" applyAlignment="1">
      <alignment/>
    </xf>
    <xf numFmtId="2" fontId="46" fillId="0" borderId="40" xfId="0" applyNumberFormat="1" applyFont="1" applyBorder="1" applyAlignment="1">
      <alignment/>
    </xf>
    <xf numFmtId="2" fontId="46" fillId="0" borderId="44" xfId="0" applyNumberFormat="1" applyFont="1" applyBorder="1" applyAlignment="1">
      <alignment/>
    </xf>
    <xf numFmtId="2" fontId="46" fillId="0" borderId="42" xfId="0" applyNumberFormat="1" applyFont="1" applyBorder="1" applyAlignment="1">
      <alignment/>
    </xf>
    <xf numFmtId="2" fontId="46" fillId="0" borderId="41" xfId="0" applyNumberFormat="1" applyFont="1" applyBorder="1" applyAlignment="1">
      <alignment/>
    </xf>
    <xf numFmtId="2" fontId="0" fillId="0" borderId="47" xfId="0" applyNumberFormat="1" applyBorder="1" applyAlignment="1">
      <alignment/>
    </xf>
    <xf numFmtId="2" fontId="0" fillId="0" borderId="39" xfId="0" applyNumberFormat="1" applyBorder="1" applyAlignment="1">
      <alignment/>
    </xf>
    <xf numFmtId="2" fontId="46" fillId="0" borderId="48" xfId="0" applyNumberFormat="1" applyFont="1" applyBorder="1" applyAlignment="1">
      <alignment/>
    </xf>
    <xf numFmtId="2" fontId="46" fillId="0" borderId="34"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51" fillId="0" borderId="0" xfId="0" applyFont="1" applyFill="1" applyBorder="1" applyAlignment="1">
      <alignment horizontal="center"/>
    </xf>
    <xf numFmtId="0" fontId="52" fillId="0" borderId="0" xfId="0" applyFont="1" applyFill="1" applyAlignment="1">
      <alignment/>
    </xf>
    <xf numFmtId="0" fontId="2" fillId="0" borderId="49" xfId="0" applyFont="1" applyFill="1" applyBorder="1" applyAlignment="1">
      <alignment/>
    </xf>
    <xf numFmtId="0" fontId="2" fillId="0" borderId="50" xfId="0" applyFont="1" applyFill="1" applyBorder="1" applyAlignment="1">
      <alignment/>
    </xf>
    <xf numFmtId="0" fontId="2" fillId="0" borderId="10" xfId="0" applyFont="1" applyFill="1" applyBorder="1" applyAlignment="1">
      <alignment/>
    </xf>
    <xf numFmtId="0" fontId="46" fillId="0" borderId="51" xfId="0" applyFont="1" applyFill="1" applyBorder="1" applyAlignment="1">
      <alignment horizontal="center" wrapText="1"/>
    </xf>
    <xf numFmtId="0" fontId="0" fillId="0" borderId="27"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6" fillId="0" borderId="15" xfId="0" applyFont="1" applyFill="1" applyBorder="1" applyAlignment="1">
      <alignment/>
    </xf>
    <xf numFmtId="0" fontId="0" fillId="0" borderId="15" xfId="0" applyFill="1" applyBorder="1" applyAlignment="1">
      <alignment/>
    </xf>
    <xf numFmtId="0" fontId="46" fillId="0" borderId="16" xfId="0" applyFont="1" applyFill="1" applyBorder="1" applyAlignment="1">
      <alignment/>
    </xf>
    <xf numFmtId="0" fontId="2" fillId="0" borderId="24" xfId="0" applyFont="1" applyFill="1" applyBorder="1" applyAlignment="1">
      <alignment/>
    </xf>
    <xf numFmtId="0" fontId="0" fillId="0" borderId="14" xfId="0" applyFill="1" applyBorder="1" applyAlignment="1">
      <alignment horizontal="right"/>
    </xf>
    <xf numFmtId="0" fontId="46"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74"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74" fontId="0" fillId="0" borderId="15" xfId="0" applyNumberFormat="1" applyFont="1" applyFill="1" applyBorder="1" applyAlignment="1">
      <alignment/>
    </xf>
    <xf numFmtId="0" fontId="53" fillId="0" borderId="0" xfId="0" applyFont="1" applyAlignment="1">
      <alignment/>
    </xf>
    <xf numFmtId="0" fontId="50" fillId="0" borderId="0" xfId="0" applyFont="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74" fontId="28" fillId="0" borderId="44" xfId="0" applyNumberFormat="1" applyFont="1" applyFill="1" applyBorder="1" applyAlignment="1">
      <alignment/>
    </xf>
    <xf numFmtId="174" fontId="46" fillId="0" borderId="40" xfId="0" applyNumberFormat="1" applyFont="1" applyFill="1" applyBorder="1" applyAlignment="1">
      <alignment/>
    </xf>
    <xf numFmtId="174" fontId="46" fillId="0" borderId="44" xfId="0" applyNumberFormat="1" applyFont="1" applyFill="1" applyBorder="1" applyAlignment="1">
      <alignment/>
    </xf>
    <xf numFmtId="174" fontId="46" fillId="0" borderId="43" xfId="0" applyNumberFormat="1" applyFont="1" applyFill="1" applyBorder="1" applyAlignment="1">
      <alignment/>
    </xf>
    <xf numFmtId="174" fontId="46" fillId="0" borderId="42" xfId="0" applyNumberFormat="1" applyFont="1" applyFill="1" applyBorder="1" applyAlignment="1">
      <alignment/>
    </xf>
    <xf numFmtId="174" fontId="0" fillId="0" borderId="22" xfId="0" applyNumberFormat="1" applyBorder="1" applyAlignment="1">
      <alignment/>
    </xf>
    <xf numFmtId="174" fontId="0" fillId="0" borderId="33" xfId="0" applyNumberFormat="1" applyBorder="1" applyAlignment="1">
      <alignment/>
    </xf>
    <xf numFmtId="174" fontId="46" fillId="0" borderId="52" xfId="0" applyNumberFormat="1" applyFont="1" applyBorder="1" applyAlignment="1">
      <alignment/>
    </xf>
    <xf numFmtId="174" fontId="46" fillId="0" borderId="53" xfId="0" applyNumberFormat="1" applyFont="1" applyBorder="1" applyAlignment="1">
      <alignment/>
    </xf>
    <xf numFmtId="174" fontId="0" fillId="0" borderId="37" xfId="0" applyNumberFormat="1" applyFill="1" applyBorder="1" applyAlignment="1">
      <alignment/>
    </xf>
    <xf numFmtId="174" fontId="0" fillId="0" borderId="21" xfId="0" applyNumberFormat="1" applyFill="1" applyBorder="1" applyAlignment="1">
      <alignment/>
    </xf>
    <xf numFmtId="174" fontId="0" fillId="0" borderId="38" xfId="0" applyNumberFormat="1" applyFill="1" applyBorder="1" applyAlignment="1">
      <alignment/>
    </xf>
    <xf numFmtId="174" fontId="46" fillId="0" borderId="41" xfId="0" applyNumberFormat="1" applyFont="1" applyFill="1" applyBorder="1" applyAlignment="1">
      <alignment/>
    </xf>
    <xf numFmtId="2" fontId="0" fillId="0" borderId="0" xfId="0" applyNumberFormat="1" applyAlignment="1">
      <alignment/>
    </xf>
    <xf numFmtId="0" fontId="49" fillId="0" borderId="0" xfId="0" applyFont="1" applyFill="1" applyAlignment="1">
      <alignment/>
    </xf>
    <xf numFmtId="0" fontId="54" fillId="0" borderId="0" xfId="0" applyFont="1" applyAlignment="1">
      <alignment/>
    </xf>
    <xf numFmtId="0" fontId="49" fillId="0" borderId="0" xfId="0" applyFont="1" applyAlignment="1">
      <alignment/>
    </xf>
    <xf numFmtId="0" fontId="54" fillId="0" borderId="0" xfId="0" applyFont="1" applyBorder="1" applyAlignment="1">
      <alignment/>
    </xf>
    <xf numFmtId="0" fontId="38" fillId="0" borderId="0" xfId="44" applyFill="1" applyAlignment="1">
      <alignment/>
    </xf>
    <xf numFmtId="0" fontId="55" fillId="0" borderId="0" xfId="0" applyFont="1" applyAlignment="1">
      <alignment/>
    </xf>
    <xf numFmtId="0" fontId="54" fillId="0" borderId="0" xfId="0" applyFont="1" applyFill="1" applyBorder="1" applyAlignment="1">
      <alignment horizontal="center"/>
    </xf>
    <xf numFmtId="0" fontId="0" fillId="0" borderId="0" xfId="0" applyBorder="1" applyAlignment="1">
      <alignment horizontal="left"/>
    </xf>
    <xf numFmtId="0" fontId="46" fillId="0" borderId="0" xfId="0" applyFont="1" applyBorder="1" applyAlignment="1">
      <alignment horizontal="left"/>
    </xf>
    <xf numFmtId="0" fontId="2" fillId="0" borderId="0" xfId="0" applyFont="1" applyAlignment="1">
      <alignment horizontal="left"/>
    </xf>
    <xf numFmtId="0" fontId="54" fillId="0" borderId="0" xfId="0" applyFont="1" applyAlignment="1">
      <alignment horizontal="left"/>
    </xf>
    <xf numFmtId="0" fontId="0" fillId="0" borderId="0" xfId="0" applyAlignment="1">
      <alignment horizontal="left"/>
    </xf>
    <xf numFmtId="0" fontId="2" fillId="0" borderId="0" xfId="0" applyFont="1" applyBorder="1" applyAlignment="1">
      <alignment horizontal="left"/>
    </xf>
    <xf numFmtId="0" fontId="0" fillId="0" borderId="54" xfId="0" applyBorder="1" applyAlignment="1">
      <alignment horizontal="center" wrapText="1"/>
    </xf>
    <xf numFmtId="0" fontId="0" fillId="0" borderId="23" xfId="0" applyBorder="1" applyAlignment="1">
      <alignment horizontal="center" wrapText="1"/>
    </xf>
    <xf numFmtId="0" fontId="2" fillId="0" borderId="0" xfId="0" applyFont="1"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55" xfId="0" applyBorder="1" applyAlignment="1">
      <alignment horizontal="center"/>
    </xf>
    <xf numFmtId="0" fontId="54" fillId="0" borderId="0" xfId="0" applyFont="1" applyBorder="1" applyAlignment="1">
      <alignment horizontal="center"/>
    </xf>
    <xf numFmtId="0" fontId="0" fillId="0" borderId="54" xfId="0" applyNumberFormat="1" applyBorder="1" applyAlignment="1">
      <alignment horizontal="center" wrapText="1"/>
    </xf>
    <xf numFmtId="0" fontId="0" fillId="0" borderId="23" xfId="0" applyNumberFormat="1" applyBorder="1" applyAlignment="1">
      <alignment horizontal="center" wrapText="1"/>
    </xf>
    <xf numFmtId="0" fontId="0" fillId="0" borderId="55" xfId="0" applyNumberFormat="1" applyBorder="1" applyAlignment="1">
      <alignment horizontal="center" wrapText="1"/>
    </xf>
    <xf numFmtId="0" fontId="0" fillId="0" borderId="0" xfId="0" applyNumberFormat="1" applyAlignment="1">
      <alignment horizontal="left" wrapText="1"/>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54" fillId="0" borderId="0" xfId="0" applyFont="1" applyFill="1" applyBorder="1" applyAlignment="1">
      <alignment horizontal="center"/>
    </xf>
    <xf numFmtId="0" fontId="2" fillId="0" borderId="0" xfId="0" applyFont="1" applyFill="1" applyBorder="1" applyAlignment="1">
      <alignment horizontal="center"/>
    </xf>
    <xf numFmtId="0" fontId="51" fillId="0" borderId="0" xfId="0" applyFont="1" applyFill="1" applyBorder="1" applyAlignment="1">
      <alignment horizontal="center"/>
    </xf>
    <xf numFmtId="0" fontId="46" fillId="0" borderId="59" xfId="0" applyFont="1" applyBorder="1" applyAlignment="1">
      <alignment horizontal="center"/>
    </xf>
    <xf numFmtId="0" fontId="46" fillId="0" borderId="60" xfId="0" applyFont="1" applyBorder="1" applyAlignment="1">
      <alignment horizontal="center"/>
    </xf>
    <xf numFmtId="0" fontId="46" fillId="0" borderId="0" xfId="0" applyFont="1"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46" fillId="0" borderId="61" xfId="0" applyFont="1" applyBorder="1" applyAlignment="1">
      <alignment horizontal="center"/>
    </xf>
    <xf numFmtId="0" fontId="0" fillId="0" borderId="61"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46" fillId="0" borderId="62" xfId="0" applyFont="1" applyBorder="1" applyAlignment="1">
      <alignment horizontal="center"/>
    </xf>
    <xf numFmtId="0" fontId="0" fillId="0" borderId="63" xfId="0" applyFont="1" applyBorder="1" applyAlignment="1">
      <alignment horizontal="center"/>
    </xf>
    <xf numFmtId="0" fontId="0" fillId="0" borderId="6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209550</xdr:colOff>
      <xdr:row>32</xdr:row>
      <xdr:rowOff>180975</xdr:rowOff>
    </xdr:to>
    <xdr:sp>
      <xdr:nvSpPr>
        <xdr:cNvPr id="1" name="Tekstvak 1"/>
        <xdr:cNvSpPr txBox="1">
          <a:spLocks noChangeArrowheads="1"/>
        </xdr:cNvSpPr>
      </xdr:nvSpPr>
      <xdr:spPr>
        <a:xfrm>
          <a:off x="0" y="9525"/>
          <a:ext cx="7524750" cy="62674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TOELICHTING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Calibri"/>
              <a:ea typeface="Calibri"/>
              <a:cs typeface="Calibri"/>
            </a:rPr>
            <a:t>it statistisch jaarboek wordt er gerapporteerd over leerlingen die aantikken op een aantal socio-economische kenmerken (SES-kenmerken), meer bepaald over ‘Gezinstaal niet Nederlands’, ‘Laag opleidingsniveau van de moeder’ en ‘Schooltoeslag’.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Schooltoeslag
</a:t>
          </a:r>
          <a:r>
            <a:rPr lang="en-US" cap="none" sz="1100" b="0" i="0" u="none" baseline="0">
              <a:solidFill>
                <a:srgbClr val="000000"/>
              </a:solidFill>
              <a:latin typeface="Calibri"/>
              <a:ea typeface="Calibri"/>
              <a:cs typeface="Calibri"/>
            </a:rPr>
            <a:t>De leerling tikt aan op dit kenmerk als hij/zij een schooltoeslag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Door een verandering in de regelgeving (Groeipakketdecreet) is de schooltoelage vanaf schooljaar 2019-2020 omgevormd tot een schooltoeslag of selectieve participatietoeslag. Deze omvorming ging gepaard met een aanpassing van de selectiecriteria en de toekenningsprocedures. Deze omvorming leidde tot een toename van het aantal leerlingen dat een schooltoeslag krijgt.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die gefinancierd of gesubsidieerd wordt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3.1.3.: Schoolse vorderingen en zittenblijven in het gewoon secundair onderwijs.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09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115" zoomScaleNormal="115" zoomScalePageLayoutView="0" workbookViewId="0" topLeftCell="A1">
      <selection activeCell="A39" sqref="A39"/>
    </sheetView>
  </sheetViews>
  <sheetFormatPr defaultColWidth="9.140625" defaultRowHeight="15"/>
  <cols>
    <col min="1" max="1" width="25.28125" style="0" customWidth="1"/>
  </cols>
  <sheetData>
    <row r="1" ht="18">
      <c r="A1" s="172" t="s">
        <v>81</v>
      </c>
    </row>
    <row r="2" ht="18">
      <c r="A2" s="195" t="s">
        <v>100</v>
      </c>
    </row>
    <row r="4" ht="14.25">
      <c r="A4" s="33" t="s">
        <v>74</v>
      </c>
    </row>
    <row r="5" spans="1:2" ht="14.25">
      <c r="A5" s="194" t="s">
        <v>51</v>
      </c>
      <c r="B5" t="s">
        <v>49</v>
      </c>
    </row>
    <row r="6" spans="1:2" ht="14.25">
      <c r="A6" s="194" t="s">
        <v>52</v>
      </c>
      <c r="B6" t="s">
        <v>50</v>
      </c>
    </row>
    <row r="7" ht="14.25">
      <c r="A7" s="29"/>
    </row>
    <row r="8" spans="1:2" ht="14.25">
      <c r="A8" s="194" t="s">
        <v>53</v>
      </c>
      <c r="B8" t="s">
        <v>58</v>
      </c>
    </row>
    <row r="9" ht="14.25">
      <c r="A9" s="29"/>
    </row>
    <row r="10" ht="14.25">
      <c r="A10" s="68" t="s">
        <v>59</v>
      </c>
    </row>
    <row r="11" spans="1:2" ht="14.25">
      <c r="A11" s="194" t="s">
        <v>70</v>
      </c>
      <c r="B11" t="s">
        <v>49</v>
      </c>
    </row>
    <row r="12" spans="1:2" ht="14.25">
      <c r="A12" s="194" t="s">
        <v>71</v>
      </c>
      <c r="B12" t="s">
        <v>50</v>
      </c>
    </row>
    <row r="13" ht="14.25">
      <c r="A13" s="29"/>
    </row>
    <row r="14" ht="14.25">
      <c r="A14" s="29"/>
    </row>
    <row r="15" ht="14.25">
      <c r="A15" s="68" t="s">
        <v>31</v>
      </c>
    </row>
    <row r="16" spans="1:2" ht="14.25">
      <c r="A16" s="194" t="s">
        <v>72</v>
      </c>
      <c r="B16" t="s">
        <v>57</v>
      </c>
    </row>
    <row r="17" spans="1:2" ht="14.25">
      <c r="A17" s="194" t="s">
        <v>79</v>
      </c>
      <c r="B17" t="s">
        <v>55</v>
      </c>
    </row>
    <row r="18" spans="1:2" ht="14.25">
      <c r="A18" s="194" t="s">
        <v>80</v>
      </c>
      <c r="B18" t="s">
        <v>54</v>
      </c>
    </row>
    <row r="19" spans="1:2" ht="14.25">
      <c r="A19" s="194" t="s">
        <v>73</v>
      </c>
      <c r="B19" t="s">
        <v>56</v>
      </c>
    </row>
  </sheetData>
  <sheetProtection/>
  <hyperlinks>
    <hyperlink ref="A5" location="'1_SES_SO'!A1" display="1_SES_SO"/>
    <hyperlink ref="A6" location="'2_SES_DBSO'!A1" display="2_SES_DBSO"/>
    <hyperlink ref="A8" location="'3_SES_evolutie'!A1" display="3_SES_evolutie"/>
    <hyperlink ref="A11" location="'4_SES_SO_detail'!A1" display="4_SES_SO_detail"/>
    <hyperlink ref="A12" location="'5_SES_DBSO_detail'!A1" display="5_SES_DBSO_detail"/>
    <hyperlink ref="A16" location="'6_SES_SO_SV_geslacht'!A1" display="6_SES_SO_SV_geslacht"/>
    <hyperlink ref="A17" location="'7_SES_SO_SV_Belg_NBelg'!A1" display="7_SES_SO_SV_Belg_NBelg"/>
    <hyperlink ref="A18" location="'8_SES_SO_ZBL_geslacht'!A1" display="8_SES_SO_ZBL_geslacht"/>
    <hyperlink ref="A19" location="'9_SES_SO_ZBL_Belg_NBelg'!A1" display="9_SES_SO_ZBL_Belg_NBelg"/>
  </hyperlinks>
  <printOptions/>
  <pageMargins left="0.5118110236220472" right="0.5118110236220472" top="0.7480314960629921" bottom="0.7480314960629921" header="0.31496062992125984" footer="0.31496062992125984"/>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O35"/>
  <sheetViews>
    <sheetView zoomScalePageLayoutView="0" workbookViewId="0" topLeftCell="A1">
      <selection activeCell="A42" sqref="A42"/>
    </sheetView>
  </sheetViews>
  <sheetFormatPr defaultColWidth="9.140625" defaultRowHeight="15"/>
  <cols>
    <col min="1" max="1" width="15.28125" style="2" customWidth="1"/>
    <col min="2" max="3" width="15.28125" style="0" customWidth="1"/>
    <col min="4" max="14" width="13.57421875" style="0" customWidth="1"/>
    <col min="15" max="15" width="13.57421875" style="2" customWidth="1"/>
  </cols>
  <sheetData>
    <row r="1" ht="14.25">
      <c r="A1" s="1"/>
    </row>
    <row r="2" spans="1:15" ht="14.25">
      <c r="A2" s="205" t="s">
        <v>24</v>
      </c>
      <c r="B2" s="205"/>
      <c r="C2" s="205"/>
      <c r="D2" s="205"/>
      <c r="E2" s="205"/>
      <c r="F2" s="205"/>
      <c r="G2" s="205"/>
      <c r="H2" s="205"/>
      <c r="I2" s="205"/>
      <c r="J2" s="205"/>
      <c r="K2" s="205"/>
      <c r="L2" s="205"/>
      <c r="M2" s="205"/>
      <c r="N2" s="205"/>
      <c r="O2" s="205"/>
    </row>
    <row r="3" spans="1:15" s="192" customFormat="1" ht="14.25">
      <c r="A3" s="209" t="s">
        <v>100</v>
      </c>
      <c r="B3" s="209"/>
      <c r="C3" s="209"/>
      <c r="D3" s="209"/>
      <c r="E3" s="209"/>
      <c r="F3" s="209"/>
      <c r="G3" s="209"/>
      <c r="H3" s="209"/>
      <c r="I3" s="209"/>
      <c r="J3" s="209"/>
      <c r="K3" s="209"/>
      <c r="L3" s="209"/>
      <c r="M3" s="209"/>
      <c r="N3" s="209"/>
      <c r="O3" s="209"/>
    </row>
    <row r="4" spans="1:15" ht="6.75" customHeight="1">
      <c r="A4" s="31"/>
      <c r="B4" s="31"/>
      <c r="C4" s="31"/>
      <c r="D4" s="31"/>
      <c r="E4" s="31"/>
      <c r="F4" s="31"/>
      <c r="G4" s="31"/>
      <c r="H4" s="31"/>
      <c r="I4" s="31"/>
      <c r="J4" s="31"/>
      <c r="K4" s="31"/>
      <c r="L4" s="31"/>
      <c r="M4" s="31"/>
      <c r="N4" s="31"/>
      <c r="O4" s="31"/>
    </row>
    <row r="5" spans="1:15" ht="14.25">
      <c r="A5" s="222" t="s">
        <v>87</v>
      </c>
      <c r="B5" s="222"/>
      <c r="C5" s="222"/>
      <c r="D5" s="222"/>
      <c r="E5" s="222"/>
      <c r="F5" s="222"/>
      <c r="G5" s="222"/>
      <c r="H5" s="222"/>
      <c r="I5" s="222"/>
      <c r="J5" s="222"/>
      <c r="K5" s="222"/>
      <c r="L5" s="222"/>
      <c r="M5" s="222"/>
      <c r="N5" s="222"/>
      <c r="O5" s="222"/>
    </row>
    <row r="6" ht="6.75" customHeight="1" thickBot="1"/>
    <row r="7" spans="1:15" s="33" customFormat="1" ht="15" thickTop="1">
      <c r="A7" s="220" t="s">
        <v>47</v>
      </c>
      <c r="B7" s="220"/>
      <c r="C7" s="220"/>
      <c r="D7" s="228" t="s">
        <v>1</v>
      </c>
      <c r="E7" s="229"/>
      <c r="F7" s="229"/>
      <c r="G7" s="230"/>
      <c r="H7" s="228" t="s">
        <v>2</v>
      </c>
      <c r="I7" s="229"/>
      <c r="J7" s="229"/>
      <c r="K7" s="230"/>
      <c r="L7" s="229" t="s">
        <v>0</v>
      </c>
      <c r="M7" s="229"/>
      <c r="N7" s="229"/>
      <c r="O7" s="229"/>
    </row>
    <row r="8" spans="1:15" ht="42.75">
      <c r="A8" s="101" t="s">
        <v>38</v>
      </c>
      <c r="B8" s="94" t="s">
        <v>65</v>
      </c>
      <c r="C8" s="105" t="s">
        <v>96</v>
      </c>
      <c r="D8" s="106" t="s">
        <v>17</v>
      </c>
      <c r="E8" s="60" t="s">
        <v>18</v>
      </c>
      <c r="F8" s="60" t="s">
        <v>39</v>
      </c>
      <c r="G8" s="108" t="s">
        <v>0</v>
      </c>
      <c r="H8" s="106" t="s">
        <v>17</v>
      </c>
      <c r="I8" s="60" t="s">
        <v>18</v>
      </c>
      <c r="J8" s="60" t="s">
        <v>39</v>
      </c>
      <c r="K8" s="124" t="s">
        <v>0</v>
      </c>
      <c r="L8" s="101" t="s">
        <v>17</v>
      </c>
      <c r="M8" s="60" t="s">
        <v>18</v>
      </c>
      <c r="N8" s="60" t="s">
        <v>39</v>
      </c>
      <c r="O8" s="118" t="s">
        <v>0</v>
      </c>
    </row>
    <row r="9" spans="1:15" ht="14.25">
      <c r="A9" s="102" t="s">
        <v>67</v>
      </c>
      <c r="B9" s="96" t="s">
        <v>67</v>
      </c>
      <c r="C9" s="103" t="s">
        <v>67</v>
      </c>
      <c r="D9" s="125">
        <v>961</v>
      </c>
      <c r="E9" s="116">
        <v>15080</v>
      </c>
      <c r="F9" s="116">
        <v>487</v>
      </c>
      <c r="G9" s="126">
        <v>16528</v>
      </c>
      <c r="H9" s="185">
        <v>573</v>
      </c>
      <c r="I9" s="186">
        <v>15768</v>
      </c>
      <c r="J9" s="186">
        <v>424</v>
      </c>
      <c r="K9" s="187">
        <v>16765</v>
      </c>
      <c r="L9" s="121">
        <f>SUM(D9,H9)</f>
        <v>1534</v>
      </c>
      <c r="M9" s="116">
        <f aca="true" t="shared" si="0" ref="M9:O16">SUM(E9,I9)</f>
        <v>30848</v>
      </c>
      <c r="N9" s="116">
        <f t="shared" si="0"/>
        <v>911</v>
      </c>
      <c r="O9" s="119">
        <f t="shared" si="0"/>
        <v>33293</v>
      </c>
    </row>
    <row r="10" spans="1:15" ht="14.25">
      <c r="A10" s="102" t="s">
        <v>67</v>
      </c>
      <c r="B10" s="96" t="s">
        <v>67</v>
      </c>
      <c r="C10" s="103" t="s">
        <v>66</v>
      </c>
      <c r="D10" s="125">
        <v>179</v>
      </c>
      <c r="E10" s="116">
        <v>3159</v>
      </c>
      <c r="F10" s="116">
        <v>218</v>
      </c>
      <c r="G10" s="126">
        <v>3556</v>
      </c>
      <c r="H10" s="185">
        <v>90</v>
      </c>
      <c r="I10" s="186">
        <v>3181</v>
      </c>
      <c r="J10" s="186">
        <v>197</v>
      </c>
      <c r="K10" s="187">
        <v>3468</v>
      </c>
      <c r="L10" s="121">
        <f aca="true" t="shared" si="1" ref="L10:L16">SUM(D10,H10)</f>
        <v>269</v>
      </c>
      <c r="M10" s="116">
        <f t="shared" si="0"/>
        <v>6340</v>
      </c>
      <c r="N10" s="116">
        <f t="shared" si="0"/>
        <v>415</v>
      </c>
      <c r="O10" s="119">
        <f t="shared" si="0"/>
        <v>7024</v>
      </c>
    </row>
    <row r="11" spans="1:15" ht="14.25">
      <c r="A11" s="102" t="s">
        <v>67</v>
      </c>
      <c r="B11" s="96" t="s">
        <v>66</v>
      </c>
      <c r="C11" s="103" t="s">
        <v>67</v>
      </c>
      <c r="D11" s="125">
        <v>546</v>
      </c>
      <c r="E11" s="116">
        <v>10013</v>
      </c>
      <c r="F11" s="116">
        <v>279</v>
      </c>
      <c r="G11" s="126">
        <v>10838</v>
      </c>
      <c r="H11" s="185">
        <v>293</v>
      </c>
      <c r="I11" s="186">
        <v>10359</v>
      </c>
      <c r="J11" s="186">
        <v>257</v>
      </c>
      <c r="K11" s="187">
        <v>10909</v>
      </c>
      <c r="L11" s="121">
        <f t="shared" si="1"/>
        <v>839</v>
      </c>
      <c r="M11" s="116">
        <f t="shared" si="0"/>
        <v>20372</v>
      </c>
      <c r="N11" s="116">
        <f t="shared" si="0"/>
        <v>536</v>
      </c>
      <c r="O11" s="119">
        <f t="shared" si="0"/>
        <v>21747</v>
      </c>
    </row>
    <row r="12" spans="1:15" ht="14.25">
      <c r="A12" s="102" t="s">
        <v>66</v>
      </c>
      <c r="B12" s="96" t="s">
        <v>67</v>
      </c>
      <c r="C12" s="103" t="s">
        <v>67</v>
      </c>
      <c r="D12" s="125">
        <v>854</v>
      </c>
      <c r="E12" s="116">
        <v>15052</v>
      </c>
      <c r="F12" s="116">
        <v>118</v>
      </c>
      <c r="G12" s="126">
        <v>16024</v>
      </c>
      <c r="H12" s="185">
        <v>524</v>
      </c>
      <c r="I12" s="186">
        <v>16413</v>
      </c>
      <c r="J12" s="186">
        <v>103</v>
      </c>
      <c r="K12" s="187">
        <v>17040</v>
      </c>
      <c r="L12" s="121">
        <f t="shared" si="1"/>
        <v>1378</v>
      </c>
      <c r="M12" s="116">
        <f t="shared" si="0"/>
        <v>31465</v>
      </c>
      <c r="N12" s="116">
        <f t="shared" si="0"/>
        <v>221</v>
      </c>
      <c r="O12" s="119">
        <f t="shared" si="0"/>
        <v>33064</v>
      </c>
    </row>
    <row r="13" spans="1:15" ht="14.25">
      <c r="A13" s="102" t="s">
        <v>67</v>
      </c>
      <c r="B13" s="96" t="s">
        <v>66</v>
      </c>
      <c r="C13" s="103" t="s">
        <v>66</v>
      </c>
      <c r="D13" s="125">
        <v>279</v>
      </c>
      <c r="E13" s="116">
        <v>7622</v>
      </c>
      <c r="F13" s="116">
        <v>346</v>
      </c>
      <c r="G13" s="126">
        <v>8247</v>
      </c>
      <c r="H13" s="185">
        <v>142</v>
      </c>
      <c r="I13" s="186">
        <v>7391</v>
      </c>
      <c r="J13" s="186">
        <v>382</v>
      </c>
      <c r="K13" s="187">
        <v>7915</v>
      </c>
      <c r="L13" s="121">
        <f t="shared" si="1"/>
        <v>421</v>
      </c>
      <c r="M13" s="116">
        <f t="shared" si="0"/>
        <v>15013</v>
      </c>
      <c r="N13" s="116">
        <f t="shared" si="0"/>
        <v>728</v>
      </c>
      <c r="O13" s="119">
        <f t="shared" si="0"/>
        <v>16162</v>
      </c>
    </row>
    <row r="14" spans="1:15" ht="14.25">
      <c r="A14" s="102" t="s">
        <v>66</v>
      </c>
      <c r="B14" s="96" t="s">
        <v>67</v>
      </c>
      <c r="C14" s="103" t="s">
        <v>66</v>
      </c>
      <c r="D14" s="125">
        <v>285</v>
      </c>
      <c r="E14" s="116">
        <v>7870</v>
      </c>
      <c r="F14" s="116">
        <v>147</v>
      </c>
      <c r="G14" s="126">
        <v>8302</v>
      </c>
      <c r="H14" s="185">
        <v>152</v>
      </c>
      <c r="I14" s="186">
        <v>7932</v>
      </c>
      <c r="J14" s="186">
        <v>86</v>
      </c>
      <c r="K14" s="187">
        <v>8170</v>
      </c>
      <c r="L14" s="121">
        <f t="shared" si="1"/>
        <v>437</v>
      </c>
      <c r="M14" s="116">
        <f t="shared" si="0"/>
        <v>15802</v>
      </c>
      <c r="N14" s="116">
        <f t="shared" si="0"/>
        <v>233</v>
      </c>
      <c r="O14" s="119">
        <f t="shared" si="0"/>
        <v>16472</v>
      </c>
    </row>
    <row r="15" spans="1:15" ht="14.25">
      <c r="A15" s="102" t="s">
        <v>66</v>
      </c>
      <c r="B15" s="96" t="s">
        <v>66</v>
      </c>
      <c r="C15" s="103" t="s">
        <v>67</v>
      </c>
      <c r="D15" s="125">
        <v>1312</v>
      </c>
      <c r="E15" s="116">
        <v>38967</v>
      </c>
      <c r="F15" s="116">
        <v>169</v>
      </c>
      <c r="G15" s="126">
        <v>40448</v>
      </c>
      <c r="H15" s="185">
        <v>778</v>
      </c>
      <c r="I15" s="186">
        <v>38980</v>
      </c>
      <c r="J15" s="186">
        <v>127</v>
      </c>
      <c r="K15" s="187">
        <v>39885</v>
      </c>
      <c r="L15" s="121">
        <f t="shared" si="1"/>
        <v>2090</v>
      </c>
      <c r="M15" s="116">
        <f t="shared" si="0"/>
        <v>77947</v>
      </c>
      <c r="N15" s="116">
        <f t="shared" si="0"/>
        <v>296</v>
      </c>
      <c r="O15" s="119">
        <f t="shared" si="0"/>
        <v>80333</v>
      </c>
    </row>
    <row r="16" spans="1:15" ht="14.25">
      <c r="A16" s="102" t="s">
        <v>66</v>
      </c>
      <c r="B16" s="96" t="s">
        <v>66</v>
      </c>
      <c r="C16" s="103" t="s">
        <v>66</v>
      </c>
      <c r="D16" s="125">
        <v>1770</v>
      </c>
      <c r="E16" s="116">
        <v>109200</v>
      </c>
      <c r="F16" s="116">
        <v>505</v>
      </c>
      <c r="G16" s="126">
        <v>111475</v>
      </c>
      <c r="H16" s="185">
        <v>754</v>
      </c>
      <c r="I16" s="186">
        <v>105315</v>
      </c>
      <c r="J16" s="186">
        <v>457</v>
      </c>
      <c r="K16" s="187">
        <v>106526</v>
      </c>
      <c r="L16" s="121">
        <f t="shared" si="1"/>
        <v>2524</v>
      </c>
      <c r="M16" s="116">
        <f t="shared" si="0"/>
        <v>214515</v>
      </c>
      <c r="N16" s="116">
        <f t="shared" si="0"/>
        <v>962</v>
      </c>
      <c r="O16" s="119">
        <f t="shared" si="0"/>
        <v>218001</v>
      </c>
    </row>
    <row r="17" spans="1:15" s="34" customFormat="1" ht="14.25">
      <c r="A17" s="99"/>
      <c r="B17" s="99"/>
      <c r="C17" s="104" t="s">
        <v>0</v>
      </c>
      <c r="D17" s="127">
        <f>SUM(D9:D16)</f>
        <v>6186</v>
      </c>
      <c r="E17" s="177">
        <f aca="true" t="shared" si="2" ref="E17:O17">SUM(E9:E16)</f>
        <v>206963</v>
      </c>
      <c r="F17" s="177">
        <f t="shared" si="2"/>
        <v>2269</v>
      </c>
      <c r="G17" s="178">
        <f t="shared" si="2"/>
        <v>215418</v>
      </c>
      <c r="H17" s="179">
        <f t="shared" si="2"/>
        <v>3306</v>
      </c>
      <c r="I17" s="177">
        <f t="shared" si="2"/>
        <v>205339</v>
      </c>
      <c r="J17" s="177">
        <f t="shared" si="2"/>
        <v>2033</v>
      </c>
      <c r="K17" s="178">
        <f t="shared" si="2"/>
        <v>210678</v>
      </c>
      <c r="L17" s="180">
        <f>SUM(L9:L16)</f>
        <v>9492</v>
      </c>
      <c r="M17" s="177">
        <f t="shared" si="2"/>
        <v>412302</v>
      </c>
      <c r="N17" s="177">
        <f t="shared" si="2"/>
        <v>4302</v>
      </c>
      <c r="O17" s="188">
        <f t="shared" si="2"/>
        <v>426096</v>
      </c>
    </row>
    <row r="18" ht="14.25">
      <c r="E18" s="50"/>
    </row>
    <row r="20" spans="1:15" ht="14.25">
      <c r="A20" s="205" t="s">
        <v>24</v>
      </c>
      <c r="B20" s="205"/>
      <c r="C20" s="205"/>
      <c r="D20" s="205"/>
      <c r="E20" s="205"/>
      <c r="F20" s="205"/>
      <c r="G20" s="205"/>
      <c r="H20" s="205"/>
      <c r="I20" s="205"/>
      <c r="J20" s="205"/>
      <c r="K20" s="205"/>
      <c r="L20" s="205"/>
      <c r="M20" s="78"/>
      <c r="N20" s="78"/>
      <c r="O20" s="78"/>
    </row>
    <row r="21" spans="1:15" s="192" customFormat="1" ht="14.25">
      <c r="A21" s="209" t="s">
        <v>100</v>
      </c>
      <c r="B21" s="209"/>
      <c r="C21" s="209"/>
      <c r="D21" s="209"/>
      <c r="E21" s="209"/>
      <c r="F21" s="209"/>
      <c r="G21" s="209"/>
      <c r="H21" s="209"/>
      <c r="I21" s="209"/>
      <c r="J21" s="209"/>
      <c r="K21" s="209"/>
      <c r="L21" s="209"/>
      <c r="M21" s="193"/>
      <c r="N21" s="193"/>
      <c r="O21" s="193"/>
    </row>
    <row r="22" spans="1:15" ht="6.75" customHeight="1">
      <c r="A22" s="31"/>
      <c r="B22" s="31"/>
      <c r="C22" s="31"/>
      <c r="D22" s="31"/>
      <c r="E22" s="31"/>
      <c r="F22" s="31"/>
      <c r="G22" s="31"/>
      <c r="H22" s="31"/>
      <c r="I22" s="31"/>
      <c r="J22" s="31"/>
      <c r="K22" s="31"/>
      <c r="L22" s="31"/>
      <c r="M22" s="78"/>
      <c r="N22" s="78"/>
      <c r="O22" s="78"/>
    </row>
    <row r="23" spans="1:15" ht="14.25">
      <c r="A23" s="222" t="s">
        <v>88</v>
      </c>
      <c r="B23" s="222"/>
      <c r="C23" s="222"/>
      <c r="D23" s="222"/>
      <c r="E23" s="222"/>
      <c r="F23" s="222"/>
      <c r="G23" s="222"/>
      <c r="H23" s="222"/>
      <c r="I23" s="222"/>
      <c r="J23" s="222"/>
      <c r="K23" s="222"/>
      <c r="L23" s="222"/>
      <c r="M23" s="110"/>
      <c r="N23" s="110"/>
      <c r="O23" s="110"/>
    </row>
    <row r="24" ht="6.75" customHeight="1" thickBot="1"/>
    <row r="25" spans="1:12" ht="15" thickTop="1">
      <c r="A25" s="220" t="s">
        <v>47</v>
      </c>
      <c r="B25" s="220"/>
      <c r="C25" s="220"/>
      <c r="D25" s="228" t="s">
        <v>1</v>
      </c>
      <c r="E25" s="229"/>
      <c r="F25" s="230"/>
      <c r="G25" s="228" t="s">
        <v>2</v>
      </c>
      <c r="H25" s="229"/>
      <c r="I25" s="230"/>
      <c r="J25" s="229" t="s">
        <v>0</v>
      </c>
      <c r="K25" s="229"/>
      <c r="L25" s="229"/>
    </row>
    <row r="26" spans="1:12" ht="42.75">
      <c r="A26" s="101" t="s">
        <v>38</v>
      </c>
      <c r="B26" s="94" t="s">
        <v>65</v>
      </c>
      <c r="C26" s="105" t="s">
        <v>96</v>
      </c>
      <c r="D26" s="106" t="s">
        <v>17</v>
      </c>
      <c r="E26" s="60" t="s">
        <v>18</v>
      </c>
      <c r="F26" s="108" t="s">
        <v>0</v>
      </c>
      <c r="G26" s="106" t="s">
        <v>17</v>
      </c>
      <c r="H26" s="60" t="s">
        <v>18</v>
      </c>
      <c r="I26" s="108" t="s">
        <v>0</v>
      </c>
      <c r="J26" s="101" t="s">
        <v>17</v>
      </c>
      <c r="K26" s="60" t="s">
        <v>18</v>
      </c>
      <c r="L26" s="76" t="s">
        <v>0</v>
      </c>
    </row>
    <row r="27" spans="1:12" ht="14.25">
      <c r="A27" s="102" t="s">
        <v>67</v>
      </c>
      <c r="B27" s="96" t="s">
        <v>67</v>
      </c>
      <c r="C27" s="103" t="s">
        <v>67</v>
      </c>
      <c r="D27" s="142">
        <f aca="true" t="shared" si="3" ref="D27:D35">D9/(D9+E9)*100</f>
        <v>5.990898323047192</v>
      </c>
      <c r="E27" s="133">
        <f aca="true" t="shared" si="4" ref="E27:E35">E9/(E9+D9)*100</f>
        <v>94.00910167695281</v>
      </c>
      <c r="F27" s="134">
        <f>SUM(D27:E27)</f>
        <v>100</v>
      </c>
      <c r="G27" s="142">
        <f aca="true" t="shared" si="5" ref="G27:G35">H9/(H9+I9)*100</f>
        <v>3.5065173489994494</v>
      </c>
      <c r="H27" s="133">
        <f aca="true" t="shared" si="6" ref="H27:H35">I9/(I9+H9)*100</f>
        <v>96.49348265100055</v>
      </c>
      <c r="I27" s="134">
        <f>SUM(G27:H27)</f>
        <v>100</v>
      </c>
      <c r="J27" s="143">
        <f aca="true" t="shared" si="7" ref="J27:J35">L9/(L9+M9)*100</f>
        <v>4.73719967883392</v>
      </c>
      <c r="K27" s="133">
        <f aca="true" t="shared" si="8" ref="K27:K35">M9/(M9+L9)*100</f>
        <v>95.26280032116607</v>
      </c>
      <c r="L27" s="136">
        <f>SUM(J27:K27)</f>
        <v>99.99999999999999</v>
      </c>
    </row>
    <row r="28" spans="1:12" ht="14.25">
      <c r="A28" s="102" t="s">
        <v>67</v>
      </c>
      <c r="B28" s="96" t="s">
        <v>67</v>
      </c>
      <c r="C28" s="103" t="s">
        <v>66</v>
      </c>
      <c r="D28" s="142">
        <f t="shared" si="3"/>
        <v>5.36249251048532</v>
      </c>
      <c r="E28" s="133">
        <f t="shared" si="4"/>
        <v>94.63750748951469</v>
      </c>
      <c r="F28" s="134">
        <f aca="true" t="shared" si="9" ref="F28:F35">SUM(D28:E28)</f>
        <v>100.00000000000001</v>
      </c>
      <c r="G28" s="142">
        <f t="shared" si="5"/>
        <v>2.751452155304188</v>
      </c>
      <c r="H28" s="133">
        <f t="shared" si="6"/>
        <v>97.2485478446958</v>
      </c>
      <c r="I28" s="134">
        <f aca="true" t="shared" si="10" ref="I28:I35">SUM(G28:H28)</f>
        <v>100</v>
      </c>
      <c r="J28" s="143">
        <f t="shared" si="7"/>
        <v>4.070207293085186</v>
      </c>
      <c r="K28" s="133">
        <f t="shared" si="8"/>
        <v>95.92979270691482</v>
      </c>
      <c r="L28" s="136">
        <f aca="true" t="shared" si="11" ref="L28:L35">SUM(J28:K28)</f>
        <v>100.00000000000001</v>
      </c>
    </row>
    <row r="29" spans="1:12" ht="14.25">
      <c r="A29" s="102" t="s">
        <v>67</v>
      </c>
      <c r="B29" s="96" t="s">
        <v>66</v>
      </c>
      <c r="C29" s="103" t="s">
        <v>67</v>
      </c>
      <c r="D29" s="142">
        <f t="shared" si="3"/>
        <v>5.170944218202481</v>
      </c>
      <c r="E29" s="133">
        <f t="shared" si="4"/>
        <v>94.82905578179752</v>
      </c>
      <c r="F29" s="134">
        <f t="shared" si="9"/>
        <v>100</v>
      </c>
      <c r="G29" s="142">
        <f t="shared" si="5"/>
        <v>2.750657153586181</v>
      </c>
      <c r="H29" s="133">
        <f t="shared" si="6"/>
        <v>97.24934284641382</v>
      </c>
      <c r="I29" s="134">
        <f t="shared" si="10"/>
        <v>100</v>
      </c>
      <c r="J29" s="143">
        <f t="shared" si="7"/>
        <v>3.955494790438923</v>
      </c>
      <c r="K29" s="133">
        <f t="shared" si="8"/>
        <v>96.04450520956108</v>
      </c>
      <c r="L29" s="136">
        <f t="shared" si="11"/>
        <v>100</v>
      </c>
    </row>
    <row r="30" spans="1:12" ht="14.25">
      <c r="A30" s="102" t="s">
        <v>66</v>
      </c>
      <c r="B30" s="96" t="s">
        <v>67</v>
      </c>
      <c r="C30" s="103" t="s">
        <v>67</v>
      </c>
      <c r="D30" s="142">
        <f t="shared" si="3"/>
        <v>5.369043128379228</v>
      </c>
      <c r="E30" s="133">
        <f t="shared" si="4"/>
        <v>94.63095687162078</v>
      </c>
      <c r="F30" s="134">
        <f t="shared" si="9"/>
        <v>100.00000000000001</v>
      </c>
      <c r="G30" s="142">
        <f t="shared" si="5"/>
        <v>3.0938182676979396</v>
      </c>
      <c r="H30" s="133">
        <f t="shared" si="6"/>
        <v>96.90618173230206</v>
      </c>
      <c r="I30" s="134">
        <f t="shared" si="10"/>
        <v>100</v>
      </c>
      <c r="J30" s="143">
        <f t="shared" si="7"/>
        <v>4.195719026885485</v>
      </c>
      <c r="K30" s="133">
        <f t="shared" si="8"/>
        <v>95.80428097311452</v>
      </c>
      <c r="L30" s="136">
        <f t="shared" si="11"/>
        <v>100</v>
      </c>
    </row>
    <row r="31" spans="1:12" ht="14.25">
      <c r="A31" s="102" t="s">
        <v>67</v>
      </c>
      <c r="B31" s="96" t="s">
        <v>66</v>
      </c>
      <c r="C31" s="103" t="s">
        <v>66</v>
      </c>
      <c r="D31" s="142">
        <f t="shared" si="3"/>
        <v>3.5311985824579164</v>
      </c>
      <c r="E31" s="133">
        <f t="shared" si="4"/>
        <v>96.46880141754208</v>
      </c>
      <c r="F31" s="134">
        <f t="shared" si="9"/>
        <v>100</v>
      </c>
      <c r="G31" s="142">
        <f t="shared" si="5"/>
        <v>1.8850391610248243</v>
      </c>
      <c r="H31" s="133">
        <f t="shared" si="6"/>
        <v>98.11496083897518</v>
      </c>
      <c r="I31" s="134">
        <f t="shared" si="10"/>
        <v>100</v>
      </c>
      <c r="J31" s="143">
        <f t="shared" si="7"/>
        <v>2.7277439419463523</v>
      </c>
      <c r="K31" s="133">
        <f t="shared" si="8"/>
        <v>97.27225605805366</v>
      </c>
      <c r="L31" s="136">
        <f t="shared" si="11"/>
        <v>100.00000000000001</v>
      </c>
    </row>
    <row r="32" spans="1:12" ht="14.25">
      <c r="A32" s="102" t="s">
        <v>66</v>
      </c>
      <c r="B32" s="96" t="s">
        <v>67</v>
      </c>
      <c r="C32" s="103" t="s">
        <v>66</v>
      </c>
      <c r="D32" s="142">
        <f t="shared" si="3"/>
        <v>3.494788473329246</v>
      </c>
      <c r="E32" s="133">
        <f t="shared" si="4"/>
        <v>96.50521152667075</v>
      </c>
      <c r="F32" s="134">
        <f t="shared" si="9"/>
        <v>100</v>
      </c>
      <c r="G32" s="142">
        <f t="shared" si="5"/>
        <v>1.880257298367145</v>
      </c>
      <c r="H32" s="133">
        <f t="shared" si="6"/>
        <v>98.11974270163284</v>
      </c>
      <c r="I32" s="134">
        <f t="shared" si="10"/>
        <v>99.99999999999999</v>
      </c>
      <c r="J32" s="143">
        <f t="shared" si="7"/>
        <v>2.691052404704723</v>
      </c>
      <c r="K32" s="133">
        <f t="shared" si="8"/>
        <v>97.30894759529528</v>
      </c>
      <c r="L32" s="136">
        <f t="shared" si="11"/>
        <v>100</v>
      </c>
    </row>
    <row r="33" spans="1:12" ht="14.25">
      <c r="A33" s="102" t="s">
        <v>66</v>
      </c>
      <c r="B33" s="96" t="s">
        <v>66</v>
      </c>
      <c r="C33" s="103" t="s">
        <v>67</v>
      </c>
      <c r="D33" s="142">
        <f t="shared" si="3"/>
        <v>3.2572804687306043</v>
      </c>
      <c r="E33" s="133">
        <f t="shared" si="4"/>
        <v>96.7427195312694</v>
      </c>
      <c r="F33" s="134">
        <f t="shared" si="9"/>
        <v>100</v>
      </c>
      <c r="G33" s="142">
        <f t="shared" si="5"/>
        <v>1.9568388751949293</v>
      </c>
      <c r="H33" s="133">
        <f t="shared" si="6"/>
        <v>98.04316112480507</v>
      </c>
      <c r="I33" s="134">
        <f t="shared" si="10"/>
        <v>100</v>
      </c>
      <c r="J33" s="143">
        <f t="shared" si="7"/>
        <v>2.6112922773217386</v>
      </c>
      <c r="K33" s="133">
        <f t="shared" si="8"/>
        <v>97.38870772267826</v>
      </c>
      <c r="L33" s="136">
        <f t="shared" si="11"/>
        <v>100</v>
      </c>
    </row>
    <row r="34" spans="1:12" ht="14.25">
      <c r="A34" s="102" t="s">
        <v>66</v>
      </c>
      <c r="B34" s="96" t="s">
        <v>66</v>
      </c>
      <c r="C34" s="103" t="s">
        <v>66</v>
      </c>
      <c r="D34" s="142">
        <f t="shared" si="3"/>
        <v>1.5950256826169236</v>
      </c>
      <c r="E34" s="133">
        <f t="shared" si="4"/>
        <v>98.40497431738308</v>
      </c>
      <c r="F34" s="134">
        <f t="shared" si="9"/>
        <v>100</v>
      </c>
      <c r="G34" s="142">
        <f t="shared" si="5"/>
        <v>0.7108580263790552</v>
      </c>
      <c r="H34" s="133">
        <f t="shared" si="6"/>
        <v>99.28914197362094</v>
      </c>
      <c r="I34" s="134">
        <f t="shared" si="10"/>
        <v>100</v>
      </c>
      <c r="J34" s="143">
        <f t="shared" si="7"/>
        <v>1.162924635664558</v>
      </c>
      <c r="K34" s="133">
        <f t="shared" si="8"/>
        <v>98.83707536433545</v>
      </c>
      <c r="L34" s="136">
        <f t="shared" si="11"/>
        <v>100</v>
      </c>
    </row>
    <row r="35" spans="1:12" ht="14.25">
      <c r="A35" s="99"/>
      <c r="B35" s="99"/>
      <c r="C35" s="104" t="s">
        <v>0</v>
      </c>
      <c r="D35" s="144">
        <f t="shared" si="3"/>
        <v>2.902195178021009</v>
      </c>
      <c r="E35" s="138">
        <f t="shared" si="4"/>
        <v>97.097804821979</v>
      </c>
      <c r="F35" s="139">
        <f t="shared" si="9"/>
        <v>100</v>
      </c>
      <c r="G35" s="144">
        <f t="shared" si="5"/>
        <v>1.5845095736777781</v>
      </c>
      <c r="H35" s="138">
        <f t="shared" si="6"/>
        <v>98.41549042632222</v>
      </c>
      <c r="I35" s="139">
        <f t="shared" si="10"/>
        <v>100</v>
      </c>
      <c r="J35" s="145">
        <f t="shared" si="7"/>
        <v>2.2503876299805117</v>
      </c>
      <c r="K35" s="138">
        <f t="shared" si="8"/>
        <v>97.74961237001949</v>
      </c>
      <c r="L35" s="141">
        <f t="shared" si="11"/>
        <v>100</v>
      </c>
    </row>
  </sheetData>
  <sheetProtection/>
  <mergeCells count="14">
    <mergeCell ref="A3:O3"/>
    <mergeCell ref="A21:L21"/>
    <mergeCell ref="H7:K7"/>
    <mergeCell ref="L7:O7"/>
    <mergeCell ref="J25:L25"/>
    <mergeCell ref="A25:C25"/>
    <mergeCell ref="D25:F25"/>
    <mergeCell ref="G25:I25"/>
    <mergeCell ref="A2:O2"/>
    <mergeCell ref="A5:O5"/>
    <mergeCell ref="A20:L20"/>
    <mergeCell ref="A23:L23"/>
    <mergeCell ref="A7:C7"/>
    <mergeCell ref="D7:G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X35"/>
  <sheetViews>
    <sheetView zoomScalePageLayoutView="0" workbookViewId="0" topLeftCell="A1">
      <selection activeCell="J26" sqref="J26"/>
    </sheetView>
  </sheetViews>
  <sheetFormatPr defaultColWidth="9.140625" defaultRowHeight="15"/>
  <cols>
    <col min="1" max="1" width="15.28125" style="2" customWidth="1"/>
    <col min="2" max="3" width="15.28125" style="0" customWidth="1"/>
    <col min="4" max="15" width="13.57421875" style="0" customWidth="1"/>
  </cols>
  <sheetData>
    <row r="1" ht="14.25">
      <c r="A1" s="1"/>
    </row>
    <row r="2" spans="1:17" ht="14.25">
      <c r="A2" s="205" t="s">
        <v>24</v>
      </c>
      <c r="B2" s="205"/>
      <c r="C2" s="205"/>
      <c r="D2" s="205"/>
      <c r="E2" s="205"/>
      <c r="F2" s="205"/>
      <c r="G2" s="205"/>
      <c r="H2" s="205"/>
      <c r="I2" s="205"/>
      <c r="J2" s="205"/>
      <c r="K2" s="205"/>
      <c r="L2" s="205"/>
      <c r="M2" s="205"/>
      <c r="N2" s="205"/>
      <c r="O2" s="205"/>
      <c r="P2" s="78"/>
      <c r="Q2" s="78"/>
    </row>
    <row r="3" spans="1:18" s="192" customFormat="1" ht="14.25">
      <c r="A3" s="209" t="s">
        <v>100</v>
      </c>
      <c r="B3" s="209"/>
      <c r="C3" s="209"/>
      <c r="D3" s="209"/>
      <c r="E3" s="209"/>
      <c r="F3" s="209"/>
      <c r="G3" s="209"/>
      <c r="H3" s="209"/>
      <c r="I3" s="209"/>
      <c r="J3" s="209"/>
      <c r="K3" s="209"/>
      <c r="L3" s="209"/>
      <c r="M3" s="209"/>
      <c r="N3" s="209"/>
      <c r="O3" s="209"/>
      <c r="P3" s="193"/>
      <c r="Q3" s="193"/>
      <c r="R3" s="193"/>
    </row>
    <row r="4" spans="1:18" ht="6.75" customHeight="1">
      <c r="A4" s="31"/>
      <c r="B4" s="31"/>
      <c r="C4" s="31"/>
      <c r="D4" s="31"/>
      <c r="E4" s="31"/>
      <c r="F4" s="31"/>
      <c r="G4" s="31"/>
      <c r="H4" s="31"/>
      <c r="I4" s="31"/>
      <c r="J4" s="31"/>
      <c r="K4" s="31"/>
      <c r="L4" s="31"/>
      <c r="M4" s="31"/>
      <c r="N4" s="31"/>
      <c r="O4" s="31"/>
      <c r="P4" s="78"/>
      <c r="Q4" s="78"/>
      <c r="R4" s="78"/>
    </row>
    <row r="5" spans="1:17" ht="14.25">
      <c r="A5" s="222" t="s">
        <v>90</v>
      </c>
      <c r="B5" s="222"/>
      <c r="C5" s="222"/>
      <c r="D5" s="222"/>
      <c r="E5" s="222"/>
      <c r="F5" s="222"/>
      <c r="G5" s="222"/>
      <c r="H5" s="222"/>
      <c r="I5" s="222"/>
      <c r="J5" s="222"/>
      <c r="K5" s="222"/>
      <c r="L5" s="222"/>
      <c r="M5" s="222"/>
      <c r="N5" s="222"/>
      <c r="O5" s="222"/>
      <c r="P5" s="110"/>
      <c r="Q5" s="110"/>
    </row>
    <row r="6" ht="6.75" customHeight="1" thickBot="1"/>
    <row r="7" spans="1:15" s="33" customFormat="1" ht="15" thickTop="1">
      <c r="A7" s="220" t="s">
        <v>47</v>
      </c>
      <c r="B7" s="220"/>
      <c r="C7" s="231"/>
      <c r="D7" s="232" t="s">
        <v>41</v>
      </c>
      <c r="E7" s="229"/>
      <c r="F7" s="229"/>
      <c r="G7" s="233"/>
      <c r="H7" s="232" t="s">
        <v>40</v>
      </c>
      <c r="I7" s="229"/>
      <c r="J7" s="229"/>
      <c r="K7" s="233"/>
      <c r="L7" s="232" t="s">
        <v>0</v>
      </c>
      <c r="M7" s="229"/>
      <c r="N7" s="229"/>
      <c r="O7" s="229"/>
    </row>
    <row r="8" spans="1:15" ht="42.75">
      <c r="A8" s="101" t="s">
        <v>38</v>
      </c>
      <c r="B8" s="94" t="s">
        <v>65</v>
      </c>
      <c r="C8" s="95" t="s">
        <v>96</v>
      </c>
      <c r="D8" s="63" t="s">
        <v>17</v>
      </c>
      <c r="E8" s="60" t="s">
        <v>18</v>
      </c>
      <c r="F8" s="60" t="s">
        <v>39</v>
      </c>
      <c r="G8" s="109" t="s">
        <v>0</v>
      </c>
      <c r="H8" s="63" t="s">
        <v>17</v>
      </c>
      <c r="I8" s="60" t="s">
        <v>18</v>
      </c>
      <c r="J8" s="60" t="s">
        <v>39</v>
      </c>
      <c r="K8" s="109" t="s">
        <v>0</v>
      </c>
      <c r="L8" s="93" t="s">
        <v>17</v>
      </c>
      <c r="M8" s="60" t="s">
        <v>18</v>
      </c>
      <c r="N8" s="60" t="s">
        <v>39</v>
      </c>
      <c r="O8" s="76" t="s">
        <v>0</v>
      </c>
    </row>
    <row r="9" spans="1:24" ht="14.25">
      <c r="A9" s="102" t="s">
        <v>67</v>
      </c>
      <c r="B9" s="96" t="s">
        <v>67</v>
      </c>
      <c r="C9" s="97" t="s">
        <v>67</v>
      </c>
      <c r="D9" s="181">
        <v>983</v>
      </c>
      <c r="E9" s="116">
        <v>21798</v>
      </c>
      <c r="F9" s="116">
        <v>162</v>
      </c>
      <c r="G9" s="182">
        <v>22943</v>
      </c>
      <c r="H9" s="181">
        <v>551</v>
      </c>
      <c r="I9" s="116">
        <v>9050</v>
      </c>
      <c r="J9" s="116">
        <v>749</v>
      </c>
      <c r="K9" s="182">
        <v>10350</v>
      </c>
      <c r="L9" s="181">
        <f>SUM(H9,D9)</f>
        <v>1534</v>
      </c>
      <c r="M9" s="116">
        <f aca="true" t="shared" si="0" ref="M9:O16">SUM(I9,E9)</f>
        <v>30848</v>
      </c>
      <c r="N9" s="116">
        <f t="shared" si="0"/>
        <v>911</v>
      </c>
      <c r="O9" s="119">
        <f t="shared" si="0"/>
        <v>33293</v>
      </c>
      <c r="V9" s="50"/>
      <c r="W9" s="50"/>
      <c r="X9" s="50"/>
    </row>
    <row r="10" spans="1:24" ht="14.25">
      <c r="A10" s="102" t="s">
        <v>67</v>
      </c>
      <c r="B10" s="96" t="s">
        <v>67</v>
      </c>
      <c r="C10" s="97" t="s">
        <v>66</v>
      </c>
      <c r="D10" s="181">
        <v>164</v>
      </c>
      <c r="E10" s="116">
        <v>4283</v>
      </c>
      <c r="F10" s="116">
        <v>53</v>
      </c>
      <c r="G10" s="182">
        <v>4500</v>
      </c>
      <c r="H10" s="181">
        <v>105</v>
      </c>
      <c r="I10" s="116">
        <v>2057</v>
      </c>
      <c r="J10" s="116">
        <v>362</v>
      </c>
      <c r="K10" s="182">
        <v>2524</v>
      </c>
      <c r="L10" s="181">
        <f aca="true" t="shared" si="1" ref="L10:L16">SUM(H10,D10)</f>
        <v>269</v>
      </c>
      <c r="M10" s="116">
        <f t="shared" si="0"/>
        <v>6340</v>
      </c>
      <c r="N10" s="116">
        <f t="shared" si="0"/>
        <v>415</v>
      </c>
      <c r="O10" s="119">
        <f t="shared" si="0"/>
        <v>7024</v>
      </c>
      <c r="V10" s="50"/>
      <c r="W10" s="50"/>
      <c r="X10" s="50"/>
    </row>
    <row r="11" spans="1:24" ht="14.25">
      <c r="A11" s="102" t="s">
        <v>67</v>
      </c>
      <c r="B11" s="96" t="s">
        <v>66</v>
      </c>
      <c r="C11" s="97" t="s">
        <v>67</v>
      </c>
      <c r="D11" s="181">
        <v>577</v>
      </c>
      <c r="E11" s="116">
        <v>15463</v>
      </c>
      <c r="F11" s="116">
        <v>122</v>
      </c>
      <c r="G11" s="182">
        <v>16162</v>
      </c>
      <c r="H11" s="181">
        <v>262</v>
      </c>
      <c r="I11" s="116">
        <v>4909</v>
      </c>
      <c r="J11" s="116">
        <v>414</v>
      </c>
      <c r="K11" s="182">
        <v>5585</v>
      </c>
      <c r="L11" s="181">
        <f t="shared" si="1"/>
        <v>839</v>
      </c>
      <c r="M11" s="116">
        <f t="shared" si="0"/>
        <v>20372</v>
      </c>
      <c r="N11" s="116">
        <f t="shared" si="0"/>
        <v>536</v>
      </c>
      <c r="O11" s="119">
        <f t="shared" si="0"/>
        <v>21747</v>
      </c>
      <c r="V11" s="50"/>
      <c r="W11" s="50"/>
      <c r="X11" s="50"/>
    </row>
    <row r="12" spans="1:24" ht="14.25">
      <c r="A12" s="102" t="s">
        <v>66</v>
      </c>
      <c r="B12" s="96" t="s">
        <v>67</v>
      </c>
      <c r="C12" s="97" t="s">
        <v>67</v>
      </c>
      <c r="D12" s="181">
        <v>1235</v>
      </c>
      <c r="E12" s="116">
        <v>28797</v>
      </c>
      <c r="F12" s="116">
        <v>172</v>
      </c>
      <c r="G12" s="182">
        <v>30204</v>
      </c>
      <c r="H12" s="181">
        <v>143</v>
      </c>
      <c r="I12" s="116">
        <v>2668</v>
      </c>
      <c r="J12" s="116">
        <v>49</v>
      </c>
      <c r="K12" s="182">
        <v>2860</v>
      </c>
      <c r="L12" s="181">
        <f t="shared" si="1"/>
        <v>1378</v>
      </c>
      <c r="M12" s="116">
        <f t="shared" si="0"/>
        <v>31465</v>
      </c>
      <c r="N12" s="116">
        <f t="shared" si="0"/>
        <v>221</v>
      </c>
      <c r="O12" s="119">
        <f t="shared" si="0"/>
        <v>33064</v>
      </c>
      <c r="V12" s="50"/>
      <c r="W12" s="50"/>
      <c r="X12" s="50"/>
    </row>
    <row r="13" spans="1:24" ht="14.25">
      <c r="A13" s="102" t="s">
        <v>67</v>
      </c>
      <c r="B13" s="96" t="s">
        <v>66</v>
      </c>
      <c r="C13" s="97" t="s">
        <v>66</v>
      </c>
      <c r="D13" s="181">
        <v>320</v>
      </c>
      <c r="E13" s="116">
        <v>12469</v>
      </c>
      <c r="F13" s="116">
        <v>199</v>
      </c>
      <c r="G13" s="182">
        <v>12988</v>
      </c>
      <c r="H13" s="181">
        <v>101</v>
      </c>
      <c r="I13" s="116">
        <v>2544</v>
      </c>
      <c r="J13" s="116">
        <v>529</v>
      </c>
      <c r="K13" s="182">
        <v>3174</v>
      </c>
      <c r="L13" s="181">
        <f t="shared" si="1"/>
        <v>421</v>
      </c>
      <c r="M13" s="116">
        <f t="shared" si="0"/>
        <v>15013</v>
      </c>
      <c r="N13" s="116">
        <f t="shared" si="0"/>
        <v>728</v>
      </c>
      <c r="O13" s="119">
        <f t="shared" si="0"/>
        <v>16162</v>
      </c>
      <c r="V13" s="50"/>
      <c r="W13" s="50"/>
      <c r="X13" s="50"/>
    </row>
    <row r="14" spans="1:24" ht="14.25">
      <c r="A14" s="102" t="s">
        <v>66</v>
      </c>
      <c r="B14" s="96" t="s">
        <v>67</v>
      </c>
      <c r="C14" s="97" t="s">
        <v>66</v>
      </c>
      <c r="D14" s="181">
        <v>393</v>
      </c>
      <c r="E14" s="116">
        <v>14579</v>
      </c>
      <c r="F14" s="116">
        <v>67</v>
      </c>
      <c r="G14" s="182">
        <v>15039</v>
      </c>
      <c r="H14" s="181">
        <v>44</v>
      </c>
      <c r="I14" s="116">
        <v>1223</v>
      </c>
      <c r="J14" s="116">
        <v>166</v>
      </c>
      <c r="K14" s="182">
        <v>1433</v>
      </c>
      <c r="L14" s="181">
        <f t="shared" si="1"/>
        <v>437</v>
      </c>
      <c r="M14" s="116">
        <f t="shared" si="0"/>
        <v>15802</v>
      </c>
      <c r="N14" s="116">
        <f t="shared" si="0"/>
        <v>233</v>
      </c>
      <c r="O14" s="119">
        <f t="shared" si="0"/>
        <v>16472</v>
      </c>
      <c r="V14" s="50"/>
      <c r="W14" s="50"/>
      <c r="X14" s="50"/>
    </row>
    <row r="15" spans="1:24" ht="14.25">
      <c r="A15" s="102" t="s">
        <v>66</v>
      </c>
      <c r="B15" s="96" t="s">
        <v>66</v>
      </c>
      <c r="C15" s="97" t="s">
        <v>67</v>
      </c>
      <c r="D15" s="181">
        <v>1930</v>
      </c>
      <c r="E15" s="116">
        <v>74434</v>
      </c>
      <c r="F15" s="116">
        <v>220</v>
      </c>
      <c r="G15" s="182">
        <v>76584</v>
      </c>
      <c r="H15" s="181">
        <v>160</v>
      </c>
      <c r="I15" s="116">
        <v>3513</v>
      </c>
      <c r="J15" s="116">
        <v>76</v>
      </c>
      <c r="K15" s="182">
        <v>3749</v>
      </c>
      <c r="L15" s="181">
        <f t="shared" si="1"/>
        <v>2090</v>
      </c>
      <c r="M15" s="116">
        <f t="shared" si="0"/>
        <v>77947</v>
      </c>
      <c r="N15" s="116">
        <f t="shared" si="0"/>
        <v>296</v>
      </c>
      <c r="O15" s="119">
        <f t="shared" si="0"/>
        <v>80333</v>
      </c>
      <c r="V15" s="50"/>
      <c r="W15" s="50"/>
      <c r="X15" s="50"/>
    </row>
    <row r="16" spans="1:24" ht="14.25">
      <c r="A16" s="102" t="s">
        <v>66</v>
      </c>
      <c r="B16" s="96" t="s">
        <v>66</v>
      </c>
      <c r="C16" s="97" t="s">
        <v>66</v>
      </c>
      <c r="D16" s="181">
        <v>2391</v>
      </c>
      <c r="E16" s="116">
        <v>210071</v>
      </c>
      <c r="F16" s="116">
        <v>498</v>
      </c>
      <c r="G16" s="182">
        <v>212960</v>
      </c>
      <c r="H16" s="181">
        <v>133</v>
      </c>
      <c r="I16" s="116">
        <v>4444</v>
      </c>
      <c r="J16" s="116">
        <v>464</v>
      </c>
      <c r="K16" s="182">
        <v>5041</v>
      </c>
      <c r="L16" s="181">
        <f t="shared" si="1"/>
        <v>2524</v>
      </c>
      <c r="M16" s="116">
        <f t="shared" si="0"/>
        <v>214515</v>
      </c>
      <c r="N16" s="116">
        <f t="shared" si="0"/>
        <v>962</v>
      </c>
      <c r="O16" s="119">
        <f t="shared" si="0"/>
        <v>218001</v>
      </c>
      <c r="V16" s="50"/>
      <c r="W16" s="50"/>
      <c r="X16" s="50"/>
    </row>
    <row r="17" spans="1:24" s="34" customFormat="1" ht="14.25">
      <c r="A17" s="99"/>
      <c r="B17" s="99"/>
      <c r="C17" s="100" t="s">
        <v>0</v>
      </c>
      <c r="D17" s="183">
        <f>SUM(D9:D16)</f>
        <v>7993</v>
      </c>
      <c r="E17" s="117">
        <f aca="true" t="shared" si="2" ref="E17:O17">SUM(E9:E16)</f>
        <v>381894</v>
      </c>
      <c r="F17" s="117">
        <f t="shared" si="2"/>
        <v>1493</v>
      </c>
      <c r="G17" s="184">
        <f t="shared" si="2"/>
        <v>391380</v>
      </c>
      <c r="H17" s="183">
        <f t="shared" si="2"/>
        <v>1499</v>
      </c>
      <c r="I17" s="117">
        <f t="shared" si="2"/>
        <v>30408</v>
      </c>
      <c r="J17" s="117">
        <f t="shared" si="2"/>
        <v>2809</v>
      </c>
      <c r="K17" s="184">
        <f t="shared" si="2"/>
        <v>34716</v>
      </c>
      <c r="L17" s="183">
        <f t="shared" si="2"/>
        <v>9492</v>
      </c>
      <c r="M17" s="117">
        <f t="shared" si="2"/>
        <v>412302</v>
      </c>
      <c r="N17" s="117">
        <f t="shared" si="2"/>
        <v>4302</v>
      </c>
      <c r="O17" s="120">
        <f t="shared" si="2"/>
        <v>426096</v>
      </c>
      <c r="V17" s="50"/>
      <c r="W17" s="50"/>
      <c r="X17" s="50"/>
    </row>
    <row r="18" spans="3:15" s="34" customFormat="1" ht="14.25">
      <c r="C18" s="35"/>
      <c r="D18" s="111"/>
      <c r="E18" s="111"/>
      <c r="F18" s="111"/>
      <c r="G18" s="111"/>
      <c r="H18" s="111"/>
      <c r="I18" s="111"/>
      <c r="J18" s="111"/>
      <c r="K18" s="111"/>
      <c r="L18" s="111"/>
      <c r="M18" s="111"/>
      <c r="N18" s="111"/>
      <c r="O18" s="111"/>
    </row>
    <row r="20" spans="1:15" ht="14.25">
      <c r="A20" s="205" t="s">
        <v>24</v>
      </c>
      <c r="B20" s="205"/>
      <c r="C20" s="205"/>
      <c r="D20" s="205"/>
      <c r="E20" s="205"/>
      <c r="F20" s="205"/>
      <c r="G20" s="205"/>
      <c r="H20" s="205"/>
      <c r="I20" s="205"/>
      <c r="J20" s="205"/>
      <c r="K20" s="205"/>
      <c r="L20" s="205"/>
      <c r="M20" s="78"/>
      <c r="N20" s="78"/>
      <c r="O20" s="78"/>
    </row>
    <row r="21" spans="1:15" s="192" customFormat="1" ht="14.25">
      <c r="A21" s="209" t="s">
        <v>100</v>
      </c>
      <c r="B21" s="209"/>
      <c r="C21" s="209"/>
      <c r="D21" s="209"/>
      <c r="E21" s="209"/>
      <c r="F21" s="209"/>
      <c r="G21" s="209"/>
      <c r="H21" s="209"/>
      <c r="I21" s="209"/>
      <c r="J21" s="209"/>
      <c r="K21" s="209"/>
      <c r="L21" s="209"/>
      <c r="M21" s="193"/>
      <c r="N21" s="193"/>
      <c r="O21" s="193"/>
    </row>
    <row r="22" spans="1:15" ht="6.75" customHeight="1">
      <c r="A22" s="31"/>
      <c r="B22" s="31"/>
      <c r="C22" s="31"/>
      <c r="D22" s="31"/>
      <c r="E22" s="31"/>
      <c r="F22" s="31"/>
      <c r="G22" s="31"/>
      <c r="H22" s="31"/>
      <c r="I22" s="31"/>
      <c r="J22" s="31"/>
      <c r="K22" s="31"/>
      <c r="L22" s="31"/>
      <c r="M22" s="78"/>
      <c r="N22" s="78"/>
      <c r="O22" s="78"/>
    </row>
    <row r="23" spans="1:15" ht="14.25">
      <c r="A23" s="222" t="s">
        <v>89</v>
      </c>
      <c r="B23" s="222"/>
      <c r="C23" s="222"/>
      <c r="D23" s="222"/>
      <c r="E23" s="222"/>
      <c r="F23" s="222"/>
      <c r="G23" s="222"/>
      <c r="H23" s="222"/>
      <c r="I23" s="222"/>
      <c r="J23" s="222"/>
      <c r="K23" s="222"/>
      <c r="L23" s="222"/>
      <c r="M23" s="110"/>
      <c r="N23" s="110"/>
      <c r="O23" s="110"/>
    </row>
    <row r="24" ht="6.75" customHeight="1" thickBot="1"/>
    <row r="25" spans="1:12" ht="15" thickTop="1">
      <c r="A25" s="220" t="s">
        <v>47</v>
      </c>
      <c r="B25" s="220"/>
      <c r="C25" s="220"/>
      <c r="D25" s="228" t="s">
        <v>41</v>
      </c>
      <c r="E25" s="229"/>
      <c r="F25" s="230"/>
      <c r="G25" s="228" t="s">
        <v>40</v>
      </c>
      <c r="H25" s="229"/>
      <c r="I25" s="230"/>
      <c r="J25" s="228" t="s">
        <v>0</v>
      </c>
      <c r="K25" s="229"/>
      <c r="L25" s="229"/>
    </row>
    <row r="26" spans="1:12" ht="48.75" customHeight="1">
      <c r="A26" s="101" t="s">
        <v>38</v>
      </c>
      <c r="B26" s="60" t="s">
        <v>65</v>
      </c>
      <c r="C26" s="105" t="s">
        <v>96</v>
      </c>
      <c r="D26" s="106" t="s">
        <v>17</v>
      </c>
      <c r="E26" s="60" t="s">
        <v>18</v>
      </c>
      <c r="F26" s="108" t="s">
        <v>0</v>
      </c>
      <c r="G26" s="106" t="s">
        <v>17</v>
      </c>
      <c r="H26" s="60" t="s">
        <v>18</v>
      </c>
      <c r="I26" s="108" t="s">
        <v>0</v>
      </c>
      <c r="J26" s="106" t="s">
        <v>17</v>
      </c>
      <c r="K26" s="60" t="s">
        <v>18</v>
      </c>
      <c r="L26" s="76" t="s">
        <v>0</v>
      </c>
    </row>
    <row r="27" spans="1:13" ht="14.25">
      <c r="A27" s="102" t="s">
        <v>67</v>
      </c>
      <c r="B27" s="98" t="s">
        <v>67</v>
      </c>
      <c r="C27" s="103" t="s">
        <v>67</v>
      </c>
      <c r="D27" s="132">
        <f aca="true" t="shared" si="3" ref="D27:D35">D9/(D9+E9)*100</f>
        <v>4.31499934155656</v>
      </c>
      <c r="E27" s="133">
        <f aca="true" t="shared" si="4" ref="E27:E35">E9/(E9+D9)*100</f>
        <v>95.68500065844344</v>
      </c>
      <c r="F27" s="134">
        <f>SUM(D27:E27)</f>
        <v>100</v>
      </c>
      <c r="G27" s="132">
        <f aca="true" t="shared" si="5" ref="G27:G35">H9/(H9+I9)*100</f>
        <v>5.738985522341423</v>
      </c>
      <c r="H27" s="133">
        <f aca="true" t="shared" si="6" ref="H27:H35">I9/(I9+H9)*100</f>
        <v>94.26101447765858</v>
      </c>
      <c r="I27" s="134">
        <f>SUM(G27:H27)</f>
        <v>100</v>
      </c>
      <c r="J27" s="132">
        <f aca="true" t="shared" si="7" ref="J27:J35">L9/(L9+M9)*100</f>
        <v>4.73719967883392</v>
      </c>
      <c r="K27" s="133">
        <f aca="true" t="shared" si="8" ref="K27:K35">M9/(M9+L9)*100</f>
        <v>95.26280032116607</v>
      </c>
      <c r="L27" s="136">
        <f>SUM(J27:K27)</f>
        <v>99.99999999999999</v>
      </c>
      <c r="M27" s="189"/>
    </row>
    <row r="28" spans="1:13" ht="14.25">
      <c r="A28" s="102" t="s">
        <v>67</v>
      </c>
      <c r="B28" s="98" t="s">
        <v>67</v>
      </c>
      <c r="C28" s="103" t="s">
        <v>66</v>
      </c>
      <c r="D28" s="132">
        <f t="shared" si="3"/>
        <v>3.68787946930515</v>
      </c>
      <c r="E28" s="133">
        <f t="shared" si="4"/>
        <v>96.31212053069486</v>
      </c>
      <c r="F28" s="134">
        <f aca="true" t="shared" si="9" ref="F28:F35">SUM(D28:E28)</f>
        <v>100</v>
      </c>
      <c r="G28" s="132">
        <f t="shared" si="5"/>
        <v>4.856614246068455</v>
      </c>
      <c r="H28" s="133">
        <f t="shared" si="6"/>
        <v>95.14338575393154</v>
      </c>
      <c r="I28" s="134">
        <f aca="true" t="shared" si="10" ref="I28:I35">SUM(G28:H28)</f>
        <v>100</v>
      </c>
      <c r="J28" s="132">
        <f t="shared" si="7"/>
        <v>4.070207293085186</v>
      </c>
      <c r="K28" s="133">
        <f t="shared" si="8"/>
        <v>95.92979270691482</v>
      </c>
      <c r="L28" s="136">
        <f aca="true" t="shared" si="11" ref="L28:L35">SUM(J28:K28)</f>
        <v>100.00000000000001</v>
      </c>
      <c r="M28" s="189"/>
    </row>
    <row r="29" spans="1:13" ht="14.25">
      <c r="A29" s="102" t="s">
        <v>67</v>
      </c>
      <c r="B29" s="98" t="s">
        <v>66</v>
      </c>
      <c r="C29" s="103" t="s">
        <v>67</v>
      </c>
      <c r="D29" s="132">
        <f t="shared" si="3"/>
        <v>3.5972568578553616</v>
      </c>
      <c r="E29" s="133">
        <f t="shared" si="4"/>
        <v>96.40274314214464</v>
      </c>
      <c r="F29" s="134">
        <f t="shared" si="9"/>
        <v>100</v>
      </c>
      <c r="G29" s="132">
        <f t="shared" si="5"/>
        <v>5.066718236317927</v>
      </c>
      <c r="H29" s="133">
        <f t="shared" si="6"/>
        <v>94.93328176368207</v>
      </c>
      <c r="I29" s="134">
        <f t="shared" si="10"/>
        <v>100</v>
      </c>
      <c r="J29" s="132">
        <f t="shared" si="7"/>
        <v>3.955494790438923</v>
      </c>
      <c r="K29" s="133">
        <f t="shared" si="8"/>
        <v>96.04450520956108</v>
      </c>
      <c r="L29" s="136">
        <f t="shared" si="11"/>
        <v>100</v>
      </c>
      <c r="M29" s="189"/>
    </row>
    <row r="30" spans="1:13" ht="14.25">
      <c r="A30" s="102" t="s">
        <v>66</v>
      </c>
      <c r="B30" s="98" t="s">
        <v>67</v>
      </c>
      <c r="C30" s="103" t="s">
        <v>67</v>
      </c>
      <c r="D30" s="132">
        <f t="shared" si="3"/>
        <v>4.112280234416622</v>
      </c>
      <c r="E30" s="133">
        <f t="shared" si="4"/>
        <v>95.88771976558338</v>
      </c>
      <c r="F30" s="134">
        <f t="shared" si="9"/>
        <v>100</v>
      </c>
      <c r="G30" s="132">
        <f t="shared" si="5"/>
        <v>5.087157595161864</v>
      </c>
      <c r="H30" s="133">
        <f t="shared" si="6"/>
        <v>94.91284240483814</v>
      </c>
      <c r="I30" s="134">
        <f t="shared" si="10"/>
        <v>100.00000000000001</v>
      </c>
      <c r="J30" s="132">
        <f t="shared" si="7"/>
        <v>4.195719026885485</v>
      </c>
      <c r="K30" s="133">
        <f t="shared" si="8"/>
        <v>95.80428097311452</v>
      </c>
      <c r="L30" s="136">
        <f t="shared" si="11"/>
        <v>100</v>
      </c>
      <c r="M30" s="189"/>
    </row>
    <row r="31" spans="1:13" ht="14.25">
      <c r="A31" s="102" t="s">
        <v>67</v>
      </c>
      <c r="B31" s="98" t="s">
        <v>66</v>
      </c>
      <c r="C31" s="103" t="s">
        <v>66</v>
      </c>
      <c r="D31" s="132">
        <f t="shared" si="3"/>
        <v>2.502150285401517</v>
      </c>
      <c r="E31" s="133">
        <f t="shared" si="4"/>
        <v>97.49784971459849</v>
      </c>
      <c r="F31" s="134">
        <f t="shared" si="9"/>
        <v>100</v>
      </c>
      <c r="G31" s="132">
        <f t="shared" si="5"/>
        <v>3.8185255198487713</v>
      </c>
      <c r="H31" s="133">
        <f t="shared" si="6"/>
        <v>96.18147448015122</v>
      </c>
      <c r="I31" s="134">
        <f t="shared" si="10"/>
        <v>100</v>
      </c>
      <c r="J31" s="132">
        <f t="shared" si="7"/>
        <v>2.7277439419463523</v>
      </c>
      <c r="K31" s="133">
        <f t="shared" si="8"/>
        <v>97.27225605805366</v>
      </c>
      <c r="L31" s="136">
        <f t="shared" si="11"/>
        <v>100.00000000000001</v>
      </c>
      <c r="M31" s="189"/>
    </row>
    <row r="32" spans="1:13" ht="14.25">
      <c r="A32" s="102" t="s">
        <v>66</v>
      </c>
      <c r="B32" s="98" t="s">
        <v>67</v>
      </c>
      <c r="C32" s="103" t="s">
        <v>66</v>
      </c>
      <c r="D32" s="132">
        <f t="shared" si="3"/>
        <v>2.6248998129842374</v>
      </c>
      <c r="E32" s="133">
        <f t="shared" si="4"/>
        <v>97.37510018701576</v>
      </c>
      <c r="F32" s="134">
        <f t="shared" si="9"/>
        <v>100</v>
      </c>
      <c r="G32" s="132">
        <f t="shared" si="5"/>
        <v>3.472770323599053</v>
      </c>
      <c r="H32" s="133">
        <f t="shared" si="6"/>
        <v>96.52722967640095</v>
      </c>
      <c r="I32" s="134">
        <f t="shared" si="10"/>
        <v>100</v>
      </c>
      <c r="J32" s="132">
        <f t="shared" si="7"/>
        <v>2.691052404704723</v>
      </c>
      <c r="K32" s="133">
        <f t="shared" si="8"/>
        <v>97.30894759529528</v>
      </c>
      <c r="L32" s="136">
        <f t="shared" si="11"/>
        <v>100</v>
      </c>
      <c r="M32" s="189"/>
    </row>
    <row r="33" spans="1:13" ht="14.25">
      <c r="A33" s="102" t="s">
        <v>66</v>
      </c>
      <c r="B33" s="98" t="s">
        <v>66</v>
      </c>
      <c r="C33" s="103" t="s">
        <v>67</v>
      </c>
      <c r="D33" s="132">
        <f t="shared" si="3"/>
        <v>2.52736891729087</v>
      </c>
      <c r="E33" s="133">
        <f t="shared" si="4"/>
        <v>97.47263108270913</v>
      </c>
      <c r="F33" s="134">
        <f t="shared" si="9"/>
        <v>100</v>
      </c>
      <c r="G33" s="132">
        <f t="shared" si="5"/>
        <v>4.356112169888374</v>
      </c>
      <c r="H33" s="133">
        <f t="shared" si="6"/>
        <v>95.64388783011162</v>
      </c>
      <c r="I33" s="134">
        <f t="shared" si="10"/>
        <v>100</v>
      </c>
      <c r="J33" s="132">
        <f t="shared" si="7"/>
        <v>2.6112922773217386</v>
      </c>
      <c r="K33" s="133">
        <f t="shared" si="8"/>
        <v>97.38870772267826</v>
      </c>
      <c r="L33" s="136">
        <f t="shared" si="11"/>
        <v>100</v>
      </c>
      <c r="M33" s="189"/>
    </row>
    <row r="34" spans="1:13" ht="14.25">
      <c r="A34" s="102" t="s">
        <v>66</v>
      </c>
      <c r="B34" s="98" t="s">
        <v>66</v>
      </c>
      <c r="C34" s="103" t="s">
        <v>66</v>
      </c>
      <c r="D34" s="132">
        <f t="shared" si="3"/>
        <v>1.125377714603082</v>
      </c>
      <c r="E34" s="133">
        <f t="shared" si="4"/>
        <v>98.87462228539692</v>
      </c>
      <c r="F34" s="134">
        <f t="shared" si="9"/>
        <v>100</v>
      </c>
      <c r="G34" s="132">
        <f t="shared" si="5"/>
        <v>2.9058335154031023</v>
      </c>
      <c r="H34" s="133">
        <f t="shared" si="6"/>
        <v>97.0941664845969</v>
      </c>
      <c r="I34" s="134">
        <f t="shared" si="10"/>
        <v>100</v>
      </c>
      <c r="J34" s="132">
        <f t="shared" si="7"/>
        <v>1.162924635664558</v>
      </c>
      <c r="K34" s="133">
        <f t="shared" si="8"/>
        <v>98.83707536433545</v>
      </c>
      <c r="L34" s="136">
        <f t="shared" si="11"/>
        <v>100</v>
      </c>
      <c r="M34" s="189"/>
    </row>
    <row r="35" spans="1:12" s="2" customFormat="1" ht="14.25">
      <c r="A35" s="99"/>
      <c r="B35" s="99"/>
      <c r="C35" s="104" t="s">
        <v>0</v>
      </c>
      <c r="D35" s="137">
        <f t="shared" si="3"/>
        <v>2.0500811773667755</v>
      </c>
      <c r="E35" s="138">
        <f t="shared" si="4"/>
        <v>97.94991882263322</v>
      </c>
      <c r="F35" s="139">
        <f t="shared" si="9"/>
        <v>100</v>
      </c>
      <c r="G35" s="137">
        <f t="shared" si="5"/>
        <v>4.698028645751716</v>
      </c>
      <c r="H35" s="138">
        <f t="shared" si="6"/>
        <v>95.30197135424828</v>
      </c>
      <c r="I35" s="139">
        <f t="shared" si="10"/>
        <v>100</v>
      </c>
      <c r="J35" s="137">
        <f t="shared" si="7"/>
        <v>2.2503876299805117</v>
      </c>
      <c r="K35" s="138">
        <f t="shared" si="8"/>
        <v>97.74961237001949</v>
      </c>
      <c r="L35" s="141">
        <f t="shared" si="11"/>
        <v>100</v>
      </c>
    </row>
  </sheetData>
  <sheetProtection/>
  <mergeCells count="14">
    <mergeCell ref="A3:O3"/>
    <mergeCell ref="A21:L21"/>
    <mergeCell ref="H7:K7"/>
    <mergeCell ref="L7:O7"/>
    <mergeCell ref="D25:F25"/>
    <mergeCell ref="G25:I25"/>
    <mergeCell ref="J25:L25"/>
    <mergeCell ref="A25:C25"/>
    <mergeCell ref="A2:O2"/>
    <mergeCell ref="A5:O5"/>
    <mergeCell ref="A20:L20"/>
    <mergeCell ref="A23:L23"/>
    <mergeCell ref="A7:C7"/>
    <mergeCell ref="D7:G7"/>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15" zoomScaleNormal="115" zoomScalePageLayoutView="0" workbookViewId="0" topLeftCell="A1">
      <selection activeCell="A39" sqref="A39"/>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R64"/>
  <sheetViews>
    <sheetView zoomScalePageLayoutView="0" workbookViewId="0" topLeftCell="A1">
      <selection activeCell="A56" sqref="A56"/>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 min="15" max="15" width="8.8515625" style="201" customWidth="1"/>
  </cols>
  <sheetData>
    <row r="2" spans="1:15" s="3" customFormat="1" ht="12.75">
      <c r="A2" s="205" t="s">
        <v>24</v>
      </c>
      <c r="B2" s="205"/>
      <c r="C2" s="205"/>
      <c r="D2" s="205"/>
      <c r="E2" s="205"/>
      <c r="F2" s="205"/>
      <c r="G2" s="205"/>
      <c r="H2" s="205"/>
      <c r="I2" s="205"/>
      <c r="J2" s="205"/>
      <c r="K2" s="205"/>
      <c r="L2" s="205"/>
      <c r="M2" s="205"/>
      <c r="N2" s="205"/>
      <c r="O2" s="199"/>
    </row>
    <row r="3" spans="1:15" s="191" customFormat="1" ht="12.75">
      <c r="A3" s="209" t="s">
        <v>100</v>
      </c>
      <c r="B3" s="209"/>
      <c r="C3" s="209"/>
      <c r="D3" s="209"/>
      <c r="E3" s="209"/>
      <c r="F3" s="209"/>
      <c r="G3" s="209"/>
      <c r="H3" s="209"/>
      <c r="I3" s="209"/>
      <c r="J3" s="209"/>
      <c r="K3" s="209"/>
      <c r="L3" s="209"/>
      <c r="M3" s="209"/>
      <c r="N3" s="209"/>
      <c r="O3" s="200"/>
    </row>
    <row r="4" spans="1:15" s="3" customFormat="1" ht="6.75" customHeight="1">
      <c r="A4" s="31"/>
      <c r="B4" s="31"/>
      <c r="C4" s="31"/>
      <c r="D4" s="31"/>
      <c r="E4" s="31"/>
      <c r="F4" s="31"/>
      <c r="G4" s="31"/>
      <c r="H4" s="31"/>
      <c r="I4" s="31"/>
      <c r="J4" s="31"/>
      <c r="K4" s="31"/>
      <c r="L4" s="31"/>
      <c r="M4" s="31"/>
      <c r="N4" s="31"/>
      <c r="O4" s="199"/>
    </row>
    <row r="5" spans="1:14" ht="14.25">
      <c r="A5" s="205" t="s">
        <v>82</v>
      </c>
      <c r="B5" s="205"/>
      <c r="C5" s="205"/>
      <c r="D5" s="205"/>
      <c r="E5" s="205"/>
      <c r="F5" s="205"/>
      <c r="G5" s="205"/>
      <c r="H5" s="205"/>
      <c r="I5" s="205"/>
      <c r="J5" s="205"/>
      <c r="K5" s="205"/>
      <c r="L5" s="205"/>
      <c r="M5" s="205"/>
      <c r="N5" s="205"/>
    </row>
    <row r="6" spans="1:11" ht="6.75" customHeight="1" thickBot="1">
      <c r="A6" s="31"/>
      <c r="B6" s="31"/>
      <c r="C6" s="31"/>
      <c r="D6" s="31"/>
      <c r="E6" s="31"/>
      <c r="F6" s="31"/>
      <c r="G6" s="31"/>
      <c r="H6" s="31"/>
      <c r="I6" s="31"/>
      <c r="J6" s="31"/>
      <c r="K6" s="31"/>
    </row>
    <row r="7" spans="1:14" ht="28.5" customHeight="1">
      <c r="A7" s="4"/>
      <c r="B7" s="206" t="s">
        <v>26</v>
      </c>
      <c r="C7" s="207"/>
      <c r="D7" s="207"/>
      <c r="E7" s="206" t="s">
        <v>15</v>
      </c>
      <c r="F7" s="207"/>
      <c r="G7" s="208"/>
      <c r="H7" s="206" t="s">
        <v>95</v>
      </c>
      <c r="I7" s="207"/>
      <c r="J7" s="208"/>
      <c r="K7" s="65"/>
      <c r="L7" s="203" t="s">
        <v>102</v>
      </c>
      <c r="M7" s="204"/>
      <c r="N7" s="204"/>
    </row>
    <row r="8" spans="1:14" ht="14.25">
      <c r="A8" s="5"/>
      <c r="B8" s="6" t="s">
        <v>1</v>
      </c>
      <c r="C8" s="7" t="s">
        <v>2</v>
      </c>
      <c r="D8" s="7" t="s">
        <v>0</v>
      </c>
      <c r="E8" s="6" t="s">
        <v>1</v>
      </c>
      <c r="F8" s="7" t="s">
        <v>2</v>
      </c>
      <c r="G8" s="7" t="s">
        <v>0</v>
      </c>
      <c r="H8" s="6" t="s">
        <v>1</v>
      </c>
      <c r="I8" s="7" t="s">
        <v>2</v>
      </c>
      <c r="J8" s="57" t="s">
        <v>0</v>
      </c>
      <c r="K8" s="7"/>
      <c r="L8" s="6" t="s">
        <v>1</v>
      </c>
      <c r="M8" s="7" t="s">
        <v>2</v>
      </c>
      <c r="N8" s="7" t="s">
        <v>0</v>
      </c>
    </row>
    <row r="9" spans="1:15" s="2" customFormat="1" ht="14.25">
      <c r="A9" s="8" t="s">
        <v>3</v>
      </c>
      <c r="B9" s="9"/>
      <c r="C9" s="10"/>
      <c r="E9" s="9"/>
      <c r="F9" s="10"/>
      <c r="H9" s="11"/>
      <c r="I9" s="12"/>
      <c r="J9" s="32"/>
      <c r="L9" s="11"/>
      <c r="M9" s="12"/>
      <c r="O9" s="197"/>
    </row>
    <row r="10" spans="1:14" ht="14.25">
      <c r="A10" s="2" t="s">
        <v>4</v>
      </c>
      <c r="B10" s="13">
        <v>2780</v>
      </c>
      <c r="C10" s="14">
        <v>2759</v>
      </c>
      <c r="D10" s="14">
        <v>5539</v>
      </c>
      <c r="E10" s="13">
        <v>3664</v>
      </c>
      <c r="F10" s="14">
        <v>3733</v>
      </c>
      <c r="G10" s="14">
        <v>7397</v>
      </c>
      <c r="H10" s="18">
        <v>5563</v>
      </c>
      <c r="I10" s="17">
        <v>5936</v>
      </c>
      <c r="J10" s="72">
        <v>11499</v>
      </c>
      <c r="K10" s="14"/>
      <c r="L10" s="13">
        <v>10755</v>
      </c>
      <c r="M10" s="14">
        <v>11281</v>
      </c>
      <c r="N10" s="14">
        <v>22036</v>
      </c>
    </row>
    <row r="11" spans="1:14" ht="14.25">
      <c r="A11" s="2" t="s">
        <v>5</v>
      </c>
      <c r="B11" s="13">
        <v>7278</v>
      </c>
      <c r="C11" s="15">
        <v>7572</v>
      </c>
      <c r="D11" s="14">
        <v>14850</v>
      </c>
      <c r="E11" s="13">
        <v>8903</v>
      </c>
      <c r="F11" s="15">
        <v>9694</v>
      </c>
      <c r="G11" s="14">
        <v>18597</v>
      </c>
      <c r="H11" s="18">
        <v>16255</v>
      </c>
      <c r="I11" s="17">
        <v>17498</v>
      </c>
      <c r="J11" s="72">
        <v>33753</v>
      </c>
      <c r="K11" s="14"/>
      <c r="L11" s="13">
        <v>42257</v>
      </c>
      <c r="M11" s="15">
        <v>44393</v>
      </c>
      <c r="N11" s="14">
        <v>86650</v>
      </c>
    </row>
    <row r="12" spans="1:14" ht="14.25">
      <c r="A12" s="2" t="s">
        <v>6</v>
      </c>
      <c r="B12" s="13">
        <v>470</v>
      </c>
      <c r="C12" s="16">
        <v>463</v>
      </c>
      <c r="D12" s="17">
        <v>933</v>
      </c>
      <c r="E12" s="18">
        <v>970</v>
      </c>
      <c r="F12" s="16">
        <v>756</v>
      </c>
      <c r="G12" s="17">
        <v>1726</v>
      </c>
      <c r="H12" s="18">
        <v>1429</v>
      </c>
      <c r="I12" s="17">
        <v>1104</v>
      </c>
      <c r="J12" s="72">
        <v>2533</v>
      </c>
      <c r="K12" s="17"/>
      <c r="L12" s="18">
        <v>2926</v>
      </c>
      <c r="M12" s="16">
        <v>1666</v>
      </c>
      <c r="N12" s="17">
        <v>4592</v>
      </c>
    </row>
    <row r="13" spans="1:14" ht="14.25">
      <c r="A13" s="2" t="s">
        <v>7</v>
      </c>
      <c r="B13" s="13">
        <v>2089</v>
      </c>
      <c r="C13" s="16">
        <v>1678</v>
      </c>
      <c r="D13" s="17">
        <v>3767</v>
      </c>
      <c r="E13" s="18">
        <v>2596</v>
      </c>
      <c r="F13" s="16">
        <v>1959</v>
      </c>
      <c r="G13" s="17">
        <v>4555</v>
      </c>
      <c r="H13" s="18">
        <v>3709</v>
      </c>
      <c r="I13" s="17">
        <v>2548</v>
      </c>
      <c r="J13" s="72">
        <v>6257</v>
      </c>
      <c r="K13" s="17"/>
      <c r="L13" s="18">
        <v>6904</v>
      </c>
      <c r="M13" s="16">
        <v>4120</v>
      </c>
      <c r="N13" s="17">
        <v>11024</v>
      </c>
    </row>
    <row r="14" spans="1:15" s="19" customFormat="1" ht="12.75">
      <c r="A14" s="19" t="s">
        <v>0</v>
      </c>
      <c r="B14" s="20">
        <v>12617</v>
      </c>
      <c r="C14" s="21">
        <v>12472</v>
      </c>
      <c r="D14" s="21">
        <v>25089</v>
      </c>
      <c r="E14" s="22">
        <v>16133</v>
      </c>
      <c r="F14" s="21">
        <v>16142</v>
      </c>
      <c r="G14" s="21">
        <v>32275</v>
      </c>
      <c r="H14" s="22">
        <v>26956</v>
      </c>
      <c r="I14" s="21">
        <v>27086</v>
      </c>
      <c r="J14" s="70">
        <v>54042</v>
      </c>
      <c r="K14" s="21"/>
      <c r="L14" s="22">
        <v>62842</v>
      </c>
      <c r="M14" s="21">
        <v>61460</v>
      </c>
      <c r="N14" s="21">
        <v>124302</v>
      </c>
      <c r="O14" s="202"/>
    </row>
    <row r="15" spans="1:18" s="2" customFormat="1" ht="14.25">
      <c r="A15" s="1" t="s">
        <v>8</v>
      </c>
      <c r="B15" s="13"/>
      <c r="C15" s="17"/>
      <c r="D15" s="17"/>
      <c r="E15" s="18"/>
      <c r="F15" s="17"/>
      <c r="G15" s="17"/>
      <c r="H15" s="18"/>
      <c r="I15" s="17"/>
      <c r="J15" s="72"/>
      <c r="K15" s="17"/>
      <c r="L15" s="18"/>
      <c r="M15" s="17"/>
      <c r="N15" s="17"/>
      <c r="O15" s="202"/>
      <c r="P15" s="19"/>
      <c r="Q15" s="19"/>
      <c r="R15" s="19"/>
    </row>
    <row r="16" spans="1:18" ht="14.25">
      <c r="A16" s="2" t="s">
        <v>4</v>
      </c>
      <c r="B16" s="13">
        <v>2194</v>
      </c>
      <c r="C16" s="17">
        <v>1928</v>
      </c>
      <c r="D16" s="17">
        <v>4122</v>
      </c>
      <c r="E16" s="18">
        <v>1738</v>
      </c>
      <c r="F16" s="17">
        <v>1668</v>
      </c>
      <c r="G16" s="17">
        <v>3406</v>
      </c>
      <c r="H16" s="18">
        <v>3432</v>
      </c>
      <c r="I16" s="17">
        <v>3303</v>
      </c>
      <c r="J16" s="72">
        <v>6735</v>
      </c>
      <c r="K16" s="17"/>
      <c r="L16" s="18">
        <v>8119</v>
      </c>
      <c r="M16" s="17">
        <v>7812</v>
      </c>
      <c r="N16" s="17">
        <v>15931</v>
      </c>
      <c r="O16" s="202"/>
      <c r="P16" s="19"/>
      <c r="Q16" s="19"/>
      <c r="R16" s="19"/>
    </row>
    <row r="17" spans="1:18" ht="14.25">
      <c r="A17" s="2" t="s">
        <v>5</v>
      </c>
      <c r="B17" s="13">
        <v>5622</v>
      </c>
      <c r="C17" s="16">
        <v>5544</v>
      </c>
      <c r="D17" s="17">
        <v>11166</v>
      </c>
      <c r="E17" s="18">
        <v>3353</v>
      </c>
      <c r="F17" s="16">
        <v>3388</v>
      </c>
      <c r="G17" s="17">
        <v>6741</v>
      </c>
      <c r="H17" s="18">
        <v>7028</v>
      </c>
      <c r="I17" s="17">
        <v>7222</v>
      </c>
      <c r="J17" s="72">
        <v>14250</v>
      </c>
      <c r="K17" s="17"/>
      <c r="L17" s="18">
        <v>23618</v>
      </c>
      <c r="M17" s="16">
        <v>23534</v>
      </c>
      <c r="N17" s="17">
        <v>47152</v>
      </c>
      <c r="O17" s="202"/>
      <c r="P17" s="19"/>
      <c r="Q17" s="19"/>
      <c r="R17" s="19"/>
    </row>
    <row r="18" spans="1:18" ht="14.25">
      <c r="A18" s="2" t="s">
        <v>6</v>
      </c>
      <c r="B18" s="13">
        <v>116</v>
      </c>
      <c r="C18" s="16">
        <v>106</v>
      </c>
      <c r="D18" s="17">
        <v>222</v>
      </c>
      <c r="E18" s="18">
        <v>186</v>
      </c>
      <c r="F18" s="16">
        <v>158</v>
      </c>
      <c r="G18" s="17">
        <v>344</v>
      </c>
      <c r="H18" s="18">
        <v>350</v>
      </c>
      <c r="I18" s="17">
        <v>282</v>
      </c>
      <c r="J18" s="72">
        <v>632</v>
      </c>
      <c r="K18" s="17"/>
      <c r="L18" s="18">
        <v>825</v>
      </c>
      <c r="M18" s="16">
        <v>530</v>
      </c>
      <c r="N18" s="17">
        <v>1355</v>
      </c>
      <c r="O18" s="198"/>
      <c r="P18" s="35"/>
      <c r="Q18" s="35"/>
      <c r="R18" s="35"/>
    </row>
    <row r="19" spans="1:14" ht="14.25">
      <c r="A19" s="2" t="s">
        <v>7</v>
      </c>
      <c r="B19" s="13">
        <v>358</v>
      </c>
      <c r="C19" s="16">
        <v>80</v>
      </c>
      <c r="D19" s="17">
        <v>438</v>
      </c>
      <c r="E19" s="18">
        <v>350</v>
      </c>
      <c r="F19" s="16">
        <v>60</v>
      </c>
      <c r="G19" s="17">
        <v>410</v>
      </c>
      <c r="H19" s="18">
        <v>563</v>
      </c>
      <c r="I19" s="17">
        <v>153</v>
      </c>
      <c r="J19" s="72">
        <v>716</v>
      </c>
      <c r="K19" s="17"/>
      <c r="L19" s="18">
        <v>1488</v>
      </c>
      <c r="M19" s="16">
        <v>312</v>
      </c>
      <c r="N19" s="17">
        <v>1800</v>
      </c>
    </row>
    <row r="20" spans="1:18" s="19" customFormat="1" ht="14.25">
      <c r="A20" s="19" t="s">
        <v>0</v>
      </c>
      <c r="B20" s="20">
        <v>8290</v>
      </c>
      <c r="C20" s="21">
        <v>7658</v>
      </c>
      <c r="D20" s="21">
        <v>15948</v>
      </c>
      <c r="E20" s="22">
        <v>5627</v>
      </c>
      <c r="F20" s="21">
        <v>5274</v>
      </c>
      <c r="G20" s="21">
        <v>10901</v>
      </c>
      <c r="H20" s="22">
        <v>11373</v>
      </c>
      <c r="I20" s="21">
        <v>10960</v>
      </c>
      <c r="J20" s="70">
        <v>22333</v>
      </c>
      <c r="K20" s="21"/>
      <c r="L20" s="22">
        <v>34050</v>
      </c>
      <c r="M20" s="21">
        <v>32188</v>
      </c>
      <c r="N20" s="21">
        <v>66238</v>
      </c>
      <c r="O20" s="201"/>
      <c r="P20"/>
      <c r="Q20"/>
      <c r="R20"/>
    </row>
    <row r="21" spans="1:18" s="2" customFormat="1" ht="14.25">
      <c r="A21" s="1" t="s">
        <v>9</v>
      </c>
      <c r="B21" s="13"/>
      <c r="C21" s="17"/>
      <c r="D21" s="17"/>
      <c r="E21" s="18"/>
      <c r="F21" s="17"/>
      <c r="G21" s="17"/>
      <c r="H21" s="18"/>
      <c r="I21" s="17"/>
      <c r="J21" s="72"/>
      <c r="K21" s="17"/>
      <c r="L21" s="18"/>
      <c r="M21" s="17"/>
      <c r="N21" s="17"/>
      <c r="O21" s="201"/>
      <c r="P21"/>
      <c r="Q21"/>
      <c r="R21"/>
    </row>
    <row r="22" spans="1:14" ht="14.25">
      <c r="A22" s="2" t="s">
        <v>4</v>
      </c>
      <c r="B22" s="13">
        <v>1993</v>
      </c>
      <c r="C22" s="17">
        <v>2088</v>
      </c>
      <c r="D22" s="17">
        <v>4081</v>
      </c>
      <c r="E22" s="18">
        <v>1134</v>
      </c>
      <c r="F22" s="17">
        <v>1269</v>
      </c>
      <c r="G22" s="17">
        <v>2403</v>
      </c>
      <c r="H22" s="18">
        <v>1706</v>
      </c>
      <c r="I22" s="17">
        <v>1850</v>
      </c>
      <c r="J22" s="72">
        <v>3556</v>
      </c>
      <c r="K22" s="17"/>
      <c r="L22" s="18">
        <v>2991</v>
      </c>
      <c r="M22" s="17">
        <v>3139</v>
      </c>
      <c r="N22" s="17">
        <v>6130</v>
      </c>
    </row>
    <row r="23" spans="1:14" ht="14.25">
      <c r="A23" s="2" t="s">
        <v>5</v>
      </c>
      <c r="B23" s="13">
        <v>2838</v>
      </c>
      <c r="C23" s="16">
        <v>3393</v>
      </c>
      <c r="D23" s="17">
        <v>6231</v>
      </c>
      <c r="E23" s="18">
        <v>1419</v>
      </c>
      <c r="F23" s="16">
        <v>1848</v>
      </c>
      <c r="G23" s="17">
        <v>3267</v>
      </c>
      <c r="H23" s="18">
        <v>2442</v>
      </c>
      <c r="I23" s="17">
        <v>3204</v>
      </c>
      <c r="J23" s="72">
        <v>5646</v>
      </c>
      <c r="K23" s="17"/>
      <c r="L23" s="18">
        <v>5008</v>
      </c>
      <c r="M23" s="16">
        <v>6113</v>
      </c>
      <c r="N23" s="17">
        <v>11121</v>
      </c>
    </row>
    <row r="24" spans="1:14" ht="14.25">
      <c r="A24" s="2" t="s">
        <v>7</v>
      </c>
      <c r="B24" s="13">
        <v>336</v>
      </c>
      <c r="C24" s="16">
        <v>220</v>
      </c>
      <c r="D24" s="17">
        <v>556</v>
      </c>
      <c r="E24" s="18">
        <v>261</v>
      </c>
      <c r="F24" s="16">
        <v>132</v>
      </c>
      <c r="G24" s="17">
        <v>393</v>
      </c>
      <c r="H24" s="18">
        <v>234</v>
      </c>
      <c r="I24" s="17">
        <v>181</v>
      </c>
      <c r="J24" s="72">
        <v>415</v>
      </c>
      <c r="K24" s="17"/>
      <c r="L24" s="18">
        <v>385</v>
      </c>
      <c r="M24" s="16">
        <v>260</v>
      </c>
      <c r="N24" s="17">
        <v>645</v>
      </c>
    </row>
    <row r="25" spans="1:18" s="19" customFormat="1" ht="14.25">
      <c r="A25" s="19" t="s">
        <v>0</v>
      </c>
      <c r="B25" s="20">
        <v>5167</v>
      </c>
      <c r="C25" s="21">
        <v>5701</v>
      </c>
      <c r="D25" s="21">
        <v>10868</v>
      </c>
      <c r="E25" s="22">
        <v>2814</v>
      </c>
      <c r="F25" s="21">
        <v>3249</v>
      </c>
      <c r="G25" s="21">
        <v>6063</v>
      </c>
      <c r="H25" s="22">
        <v>4382</v>
      </c>
      <c r="I25" s="21">
        <v>5235</v>
      </c>
      <c r="J25" s="70">
        <v>9617</v>
      </c>
      <c r="K25" s="21"/>
      <c r="L25" s="22">
        <v>8384</v>
      </c>
      <c r="M25" s="21">
        <v>9512</v>
      </c>
      <c r="N25" s="21">
        <v>17896</v>
      </c>
      <c r="O25" s="201"/>
      <c r="P25"/>
      <c r="Q25"/>
      <c r="R25"/>
    </row>
    <row r="26" spans="1:18" s="2" customFormat="1" ht="14.25">
      <c r="A26" s="1" t="s">
        <v>10</v>
      </c>
      <c r="B26" s="13"/>
      <c r="C26" s="17"/>
      <c r="D26" s="17"/>
      <c r="E26" s="18"/>
      <c r="F26" s="17"/>
      <c r="G26" s="17"/>
      <c r="H26" s="18"/>
      <c r="I26" s="17"/>
      <c r="J26" s="72"/>
      <c r="K26" s="17"/>
      <c r="L26" s="18"/>
      <c r="M26" s="17"/>
      <c r="N26" s="17"/>
      <c r="O26" s="201"/>
      <c r="P26"/>
      <c r="Q26"/>
      <c r="R26"/>
    </row>
    <row r="27" spans="1:18" ht="14.25">
      <c r="A27" s="2" t="s">
        <v>4</v>
      </c>
      <c r="B27" s="13">
        <v>1627</v>
      </c>
      <c r="C27" s="17">
        <v>1220</v>
      </c>
      <c r="D27" s="17">
        <v>2847</v>
      </c>
      <c r="E27" s="18">
        <v>2197</v>
      </c>
      <c r="F27" s="17">
        <v>2077</v>
      </c>
      <c r="G27" s="17">
        <v>4274</v>
      </c>
      <c r="H27" s="18">
        <v>3579</v>
      </c>
      <c r="I27" s="17">
        <v>3378</v>
      </c>
      <c r="J27" s="72">
        <v>6957</v>
      </c>
      <c r="K27" s="17"/>
      <c r="L27" s="18">
        <v>7118</v>
      </c>
      <c r="M27" s="17">
        <v>6380</v>
      </c>
      <c r="N27" s="17">
        <v>13498</v>
      </c>
      <c r="O27" s="202"/>
      <c r="P27" s="19"/>
      <c r="Q27" s="19"/>
      <c r="R27" s="19"/>
    </row>
    <row r="28" spans="1:18" ht="14.25">
      <c r="A28" s="2" t="s">
        <v>5</v>
      </c>
      <c r="B28" s="13">
        <v>2850</v>
      </c>
      <c r="C28" s="16">
        <v>2727</v>
      </c>
      <c r="D28" s="17">
        <v>5577</v>
      </c>
      <c r="E28" s="18">
        <v>4596</v>
      </c>
      <c r="F28" s="16">
        <v>4882</v>
      </c>
      <c r="G28" s="17">
        <v>9478</v>
      </c>
      <c r="H28" s="18">
        <v>9935</v>
      </c>
      <c r="I28" s="17">
        <v>10005</v>
      </c>
      <c r="J28" s="72">
        <v>19940</v>
      </c>
      <c r="K28" s="17"/>
      <c r="L28" s="18">
        <v>30651</v>
      </c>
      <c r="M28" s="16">
        <v>30116</v>
      </c>
      <c r="N28" s="17">
        <v>60767</v>
      </c>
      <c r="O28" s="197"/>
      <c r="P28" s="2"/>
      <c r="Q28" s="2"/>
      <c r="R28" s="2"/>
    </row>
    <row r="29" spans="1:18" ht="14.25">
      <c r="A29" s="2" t="s">
        <v>6</v>
      </c>
      <c r="B29" s="13">
        <v>54</v>
      </c>
      <c r="C29" s="16">
        <v>11</v>
      </c>
      <c r="D29" s="17">
        <v>65</v>
      </c>
      <c r="E29" s="18">
        <v>125</v>
      </c>
      <c r="F29" s="16">
        <v>60</v>
      </c>
      <c r="G29" s="17">
        <v>185</v>
      </c>
      <c r="H29" s="18">
        <v>316</v>
      </c>
      <c r="I29" s="17">
        <v>116</v>
      </c>
      <c r="J29" s="72">
        <v>432</v>
      </c>
      <c r="K29" s="17"/>
      <c r="L29" s="18">
        <v>797</v>
      </c>
      <c r="M29" s="16">
        <v>235</v>
      </c>
      <c r="N29" s="17">
        <v>1032</v>
      </c>
      <c r="O29" s="197"/>
      <c r="P29" s="2"/>
      <c r="Q29" s="2"/>
      <c r="R29" s="2"/>
    </row>
    <row r="30" spans="1:14" ht="14.25">
      <c r="A30" s="2" t="s">
        <v>7</v>
      </c>
      <c r="B30" s="13">
        <v>7</v>
      </c>
      <c r="C30" s="16">
        <v>11</v>
      </c>
      <c r="D30" s="17">
        <v>18</v>
      </c>
      <c r="E30" s="18">
        <v>15</v>
      </c>
      <c r="F30" s="16">
        <v>26</v>
      </c>
      <c r="G30" s="17">
        <v>41</v>
      </c>
      <c r="H30" s="18">
        <v>42</v>
      </c>
      <c r="I30" s="17">
        <v>153</v>
      </c>
      <c r="J30" s="72">
        <v>195</v>
      </c>
      <c r="K30" s="17"/>
      <c r="L30" s="18">
        <v>123</v>
      </c>
      <c r="M30" s="16">
        <v>379</v>
      </c>
      <c r="N30" s="17">
        <v>502</v>
      </c>
    </row>
    <row r="31" spans="1:18" s="19" customFormat="1" ht="14.25">
      <c r="A31" s="19" t="s">
        <v>0</v>
      </c>
      <c r="B31" s="20">
        <v>4538</v>
      </c>
      <c r="C31" s="21">
        <v>3969</v>
      </c>
      <c r="D31" s="21">
        <v>8507</v>
      </c>
      <c r="E31" s="22">
        <v>6933</v>
      </c>
      <c r="F31" s="21">
        <v>7045</v>
      </c>
      <c r="G31" s="21">
        <v>13978</v>
      </c>
      <c r="H31" s="22">
        <v>13872</v>
      </c>
      <c r="I31" s="21">
        <v>13652</v>
      </c>
      <c r="J31" s="70">
        <v>27524</v>
      </c>
      <c r="K31" s="21"/>
      <c r="L31" s="22">
        <v>38689</v>
      </c>
      <c r="M31" s="21">
        <v>37110</v>
      </c>
      <c r="N31" s="21">
        <v>75799</v>
      </c>
      <c r="O31" s="201"/>
      <c r="P31"/>
      <c r="Q31"/>
      <c r="R31"/>
    </row>
    <row r="32" spans="1:18" s="2" customFormat="1" ht="14.25">
      <c r="A32" s="1" t="s">
        <v>11</v>
      </c>
      <c r="B32" s="13"/>
      <c r="C32" s="17"/>
      <c r="D32" s="17"/>
      <c r="E32" s="18"/>
      <c r="F32" s="17"/>
      <c r="G32" s="17"/>
      <c r="H32" s="18"/>
      <c r="I32" s="17"/>
      <c r="J32" s="72"/>
      <c r="K32" s="17"/>
      <c r="L32" s="18"/>
      <c r="M32" s="17"/>
      <c r="N32" s="17"/>
      <c r="O32" s="201"/>
      <c r="P32"/>
      <c r="Q32"/>
      <c r="R32"/>
    </row>
    <row r="33" spans="1:14" ht="14.25">
      <c r="A33" s="2" t="s">
        <v>4</v>
      </c>
      <c r="B33" s="13">
        <v>2799</v>
      </c>
      <c r="C33" s="17">
        <v>2605</v>
      </c>
      <c r="D33" s="17">
        <v>5404</v>
      </c>
      <c r="E33" s="18">
        <v>3525</v>
      </c>
      <c r="F33" s="17">
        <v>3453</v>
      </c>
      <c r="G33" s="17">
        <v>6978</v>
      </c>
      <c r="H33" s="18">
        <v>6063</v>
      </c>
      <c r="I33" s="17">
        <v>5872</v>
      </c>
      <c r="J33" s="72">
        <v>11935</v>
      </c>
      <c r="K33" s="17"/>
      <c r="L33" s="18">
        <v>12919</v>
      </c>
      <c r="M33" s="17">
        <v>12235</v>
      </c>
      <c r="N33" s="17">
        <v>25154</v>
      </c>
    </row>
    <row r="34" spans="1:14" ht="14.25">
      <c r="A34" s="2" t="s">
        <v>5</v>
      </c>
      <c r="B34" s="13">
        <v>5037</v>
      </c>
      <c r="C34" s="16">
        <v>5045</v>
      </c>
      <c r="D34" s="17">
        <v>10082</v>
      </c>
      <c r="E34" s="18">
        <v>6257</v>
      </c>
      <c r="F34" s="16">
        <v>6748</v>
      </c>
      <c r="G34" s="17">
        <v>13005</v>
      </c>
      <c r="H34" s="18">
        <v>11757</v>
      </c>
      <c r="I34" s="17">
        <v>12648</v>
      </c>
      <c r="J34" s="72">
        <v>24405</v>
      </c>
      <c r="K34" s="17"/>
      <c r="L34" s="18">
        <v>34739</v>
      </c>
      <c r="M34" s="16">
        <v>36075</v>
      </c>
      <c r="N34" s="17">
        <v>70814</v>
      </c>
    </row>
    <row r="35" spans="1:18" ht="14.25">
      <c r="A35" s="2" t="s">
        <v>6</v>
      </c>
      <c r="B35" s="13">
        <v>313</v>
      </c>
      <c r="C35" s="16">
        <v>345</v>
      </c>
      <c r="D35" s="17">
        <v>658</v>
      </c>
      <c r="E35" s="18">
        <v>584</v>
      </c>
      <c r="F35" s="16">
        <v>450</v>
      </c>
      <c r="G35" s="17">
        <v>1034</v>
      </c>
      <c r="H35" s="18">
        <v>1015</v>
      </c>
      <c r="I35" s="17">
        <v>574</v>
      </c>
      <c r="J35" s="72">
        <v>1589</v>
      </c>
      <c r="K35" s="17"/>
      <c r="L35" s="18">
        <v>2157</v>
      </c>
      <c r="M35" s="16">
        <v>861</v>
      </c>
      <c r="N35" s="17">
        <v>3018</v>
      </c>
      <c r="O35" s="202"/>
      <c r="P35" s="19"/>
      <c r="Q35" s="19"/>
      <c r="R35" s="19"/>
    </row>
    <row r="36" spans="1:18" ht="14.25">
      <c r="A36" s="2" t="s">
        <v>7</v>
      </c>
      <c r="B36" s="13">
        <v>412</v>
      </c>
      <c r="C36" s="16">
        <v>506</v>
      </c>
      <c r="D36" s="17">
        <v>918</v>
      </c>
      <c r="E36" s="18">
        <v>537</v>
      </c>
      <c r="F36" s="16">
        <v>530</v>
      </c>
      <c r="G36" s="17">
        <v>1067</v>
      </c>
      <c r="H36" s="18">
        <v>850</v>
      </c>
      <c r="I36" s="17">
        <v>814</v>
      </c>
      <c r="J36" s="72">
        <v>1664</v>
      </c>
      <c r="K36" s="17"/>
      <c r="L36" s="18">
        <v>2066</v>
      </c>
      <c r="M36" s="16">
        <v>1637</v>
      </c>
      <c r="N36" s="17">
        <v>3703</v>
      </c>
      <c r="O36" s="202"/>
      <c r="P36" s="19"/>
      <c r="Q36" s="19"/>
      <c r="R36" s="19"/>
    </row>
    <row r="37" spans="1:18" s="19" customFormat="1" ht="14.25">
      <c r="A37" s="19" t="s">
        <v>0</v>
      </c>
      <c r="B37" s="20">
        <v>8561</v>
      </c>
      <c r="C37" s="21">
        <v>8501</v>
      </c>
      <c r="D37" s="21">
        <v>17062</v>
      </c>
      <c r="E37" s="22">
        <v>10903</v>
      </c>
      <c r="F37" s="21">
        <v>11181</v>
      </c>
      <c r="G37" s="21">
        <v>22084</v>
      </c>
      <c r="H37" s="22">
        <v>19685</v>
      </c>
      <c r="I37" s="21">
        <v>19908</v>
      </c>
      <c r="J37" s="70">
        <v>39593</v>
      </c>
      <c r="K37" s="21"/>
      <c r="L37" s="22">
        <v>51881</v>
      </c>
      <c r="M37" s="21">
        <v>50808</v>
      </c>
      <c r="N37" s="21">
        <v>102689</v>
      </c>
      <c r="O37" s="197"/>
      <c r="P37" s="2"/>
      <c r="Q37" s="2"/>
      <c r="R37" s="2"/>
    </row>
    <row r="38" spans="1:15" s="2" customFormat="1" ht="14.25">
      <c r="A38" s="1" t="s">
        <v>12</v>
      </c>
      <c r="B38" s="13"/>
      <c r="C38" s="17"/>
      <c r="D38" s="17"/>
      <c r="E38" s="18"/>
      <c r="F38" s="17"/>
      <c r="G38" s="17"/>
      <c r="H38" s="18"/>
      <c r="I38" s="17"/>
      <c r="J38" s="72"/>
      <c r="K38" s="17"/>
      <c r="L38" s="18"/>
      <c r="M38" s="17"/>
      <c r="N38" s="17"/>
      <c r="O38" s="197"/>
    </row>
    <row r="39" spans="1:14" ht="14.25">
      <c r="A39" s="2" t="s">
        <v>4</v>
      </c>
      <c r="B39" s="13">
        <v>1001</v>
      </c>
      <c r="C39" s="17">
        <v>985</v>
      </c>
      <c r="D39" s="17">
        <v>1986</v>
      </c>
      <c r="E39" s="18">
        <v>1458</v>
      </c>
      <c r="F39" s="17">
        <v>1543</v>
      </c>
      <c r="G39" s="17">
        <v>3001</v>
      </c>
      <c r="H39" s="18">
        <v>2462</v>
      </c>
      <c r="I39" s="17">
        <v>2565</v>
      </c>
      <c r="J39" s="72">
        <v>5027</v>
      </c>
      <c r="K39" s="17"/>
      <c r="L39" s="18">
        <v>4774</v>
      </c>
      <c r="M39" s="17">
        <v>4585</v>
      </c>
      <c r="N39" s="17">
        <v>9359</v>
      </c>
    </row>
    <row r="40" spans="1:14" ht="14.25">
      <c r="A40" s="2" t="s">
        <v>5</v>
      </c>
      <c r="B40" s="13">
        <v>2689</v>
      </c>
      <c r="C40" s="16">
        <v>2690</v>
      </c>
      <c r="D40" s="17">
        <v>5379</v>
      </c>
      <c r="E40" s="18">
        <v>4449</v>
      </c>
      <c r="F40" s="16">
        <v>4401</v>
      </c>
      <c r="G40" s="17">
        <v>8850</v>
      </c>
      <c r="H40" s="18">
        <v>8477</v>
      </c>
      <c r="I40" s="17">
        <v>8484</v>
      </c>
      <c r="J40" s="72">
        <v>16961</v>
      </c>
      <c r="K40" s="17"/>
      <c r="L40" s="18">
        <v>22289</v>
      </c>
      <c r="M40" s="16">
        <v>21113</v>
      </c>
      <c r="N40" s="17">
        <v>43402</v>
      </c>
    </row>
    <row r="41" spans="1:14" ht="14.25">
      <c r="A41" s="2" t="s">
        <v>6</v>
      </c>
      <c r="B41" s="13">
        <v>300</v>
      </c>
      <c r="C41" s="16">
        <v>221</v>
      </c>
      <c r="D41" s="17">
        <v>521</v>
      </c>
      <c r="E41" s="18">
        <v>582</v>
      </c>
      <c r="F41" s="16">
        <v>336</v>
      </c>
      <c r="G41" s="17">
        <v>918</v>
      </c>
      <c r="H41" s="18">
        <v>1084</v>
      </c>
      <c r="I41" s="17">
        <v>750</v>
      </c>
      <c r="J41" s="72">
        <v>1834</v>
      </c>
      <c r="K41" s="17"/>
      <c r="L41" s="18">
        <v>2543</v>
      </c>
      <c r="M41" s="16">
        <v>1746</v>
      </c>
      <c r="N41" s="17">
        <v>4289</v>
      </c>
    </row>
    <row r="42" spans="1:14" ht="14.25">
      <c r="A42" s="2" t="s">
        <v>7</v>
      </c>
      <c r="B42" s="13">
        <v>116</v>
      </c>
      <c r="C42" s="16">
        <v>113</v>
      </c>
      <c r="D42" s="17">
        <v>229</v>
      </c>
      <c r="E42" s="18">
        <v>119</v>
      </c>
      <c r="F42" s="16">
        <v>115</v>
      </c>
      <c r="G42" s="17">
        <v>234</v>
      </c>
      <c r="H42" s="18">
        <v>232</v>
      </c>
      <c r="I42" s="17">
        <v>248</v>
      </c>
      <c r="J42" s="72">
        <v>480</v>
      </c>
      <c r="K42" s="17"/>
      <c r="L42" s="18">
        <v>537</v>
      </c>
      <c r="M42" s="16">
        <v>642</v>
      </c>
      <c r="N42" s="17">
        <v>1179</v>
      </c>
    </row>
    <row r="43" spans="1:18" s="19" customFormat="1" ht="14.25">
      <c r="A43" s="19" t="s">
        <v>0</v>
      </c>
      <c r="B43" s="20">
        <v>4106</v>
      </c>
      <c r="C43" s="21">
        <v>4009</v>
      </c>
      <c r="D43" s="21">
        <v>8115</v>
      </c>
      <c r="E43" s="22">
        <v>6608</v>
      </c>
      <c r="F43" s="21">
        <v>6395</v>
      </c>
      <c r="G43" s="21">
        <v>13003</v>
      </c>
      <c r="H43" s="22">
        <v>12255</v>
      </c>
      <c r="I43" s="21">
        <v>12047</v>
      </c>
      <c r="J43" s="70">
        <v>24302</v>
      </c>
      <c r="K43" s="21"/>
      <c r="L43" s="22">
        <v>30143</v>
      </c>
      <c r="M43" s="21">
        <v>28086</v>
      </c>
      <c r="N43" s="21">
        <v>58229</v>
      </c>
      <c r="O43" s="201"/>
      <c r="P43"/>
      <c r="Q43"/>
      <c r="R43"/>
    </row>
    <row r="44" spans="1:18" s="2" customFormat="1" ht="15" customHeight="1">
      <c r="A44" s="23" t="s">
        <v>13</v>
      </c>
      <c r="B44" s="24"/>
      <c r="C44" s="25"/>
      <c r="D44" s="25"/>
      <c r="E44" s="26"/>
      <c r="F44" s="25"/>
      <c r="G44" s="25"/>
      <c r="H44" s="26"/>
      <c r="I44" s="25"/>
      <c r="J44" s="73"/>
      <c r="K44" s="25"/>
      <c r="L44" s="26"/>
      <c r="M44" s="25"/>
      <c r="N44" s="25"/>
      <c r="O44" s="201"/>
      <c r="P44"/>
      <c r="Q44"/>
      <c r="R44"/>
    </row>
    <row r="45" spans="1:18" ht="14.25">
      <c r="A45" s="2" t="s">
        <v>4</v>
      </c>
      <c r="B45" s="13">
        <f aca="true" t="shared" si="0" ref="B45:J45">SUM(B10,B16,B22,B27,B33,B39)</f>
        <v>12394</v>
      </c>
      <c r="C45" s="17">
        <f t="shared" si="0"/>
        <v>11585</v>
      </c>
      <c r="D45" s="17">
        <f t="shared" si="0"/>
        <v>23979</v>
      </c>
      <c r="E45" s="18">
        <f t="shared" si="0"/>
        <v>13716</v>
      </c>
      <c r="F45" s="17">
        <f t="shared" si="0"/>
        <v>13743</v>
      </c>
      <c r="G45" s="17">
        <f t="shared" si="0"/>
        <v>27459</v>
      </c>
      <c r="H45" s="18">
        <f t="shared" si="0"/>
        <v>22805</v>
      </c>
      <c r="I45" s="17">
        <f t="shared" si="0"/>
        <v>22904</v>
      </c>
      <c r="J45" s="72">
        <f t="shared" si="0"/>
        <v>45709</v>
      </c>
      <c r="K45" s="17"/>
      <c r="L45" s="18">
        <f aca="true" t="shared" si="1" ref="L45:N46">SUM(L10,L16,L22,L27,L33,L39)</f>
        <v>46676</v>
      </c>
      <c r="M45" s="17">
        <f t="shared" si="1"/>
        <v>45432</v>
      </c>
      <c r="N45" s="17">
        <f t="shared" si="1"/>
        <v>92108</v>
      </c>
      <c r="O45" s="202"/>
      <c r="P45" s="19"/>
      <c r="Q45" s="19"/>
      <c r="R45" s="19"/>
    </row>
    <row r="46" spans="1:18" ht="14.25">
      <c r="A46" s="2" t="s">
        <v>5</v>
      </c>
      <c r="B46" s="13">
        <f aca="true" t="shared" si="2" ref="B46:J46">SUM(B11,B17,B23,B28,B34,B40)</f>
        <v>26314</v>
      </c>
      <c r="C46" s="16">
        <f t="shared" si="2"/>
        <v>26971</v>
      </c>
      <c r="D46" s="17">
        <f t="shared" si="2"/>
        <v>53285</v>
      </c>
      <c r="E46" s="18">
        <f t="shared" si="2"/>
        <v>28977</v>
      </c>
      <c r="F46" s="16">
        <f t="shared" si="2"/>
        <v>30961</v>
      </c>
      <c r="G46" s="17">
        <f t="shared" si="2"/>
        <v>59938</v>
      </c>
      <c r="H46" s="18">
        <f t="shared" si="2"/>
        <v>55894</v>
      </c>
      <c r="I46" s="17">
        <f t="shared" si="2"/>
        <v>59061</v>
      </c>
      <c r="J46" s="72">
        <f t="shared" si="2"/>
        <v>114955</v>
      </c>
      <c r="K46" s="17"/>
      <c r="L46" s="18">
        <f t="shared" si="1"/>
        <v>158562</v>
      </c>
      <c r="M46" s="16">
        <f t="shared" si="1"/>
        <v>161344</v>
      </c>
      <c r="N46" s="17">
        <f t="shared" si="1"/>
        <v>319906</v>
      </c>
      <c r="O46" s="197"/>
      <c r="P46" s="2"/>
      <c r="Q46" s="2"/>
      <c r="R46" s="2"/>
    </row>
    <row r="47" spans="1:14" ht="14.25">
      <c r="A47" s="2" t="s">
        <v>6</v>
      </c>
      <c r="B47" s="13">
        <f aca="true" t="shared" si="3" ref="B47:J47">SUM(B12,B18,B29,B35,B41)</f>
        <v>1253</v>
      </c>
      <c r="C47" s="16">
        <f t="shared" si="3"/>
        <v>1146</v>
      </c>
      <c r="D47" s="17">
        <f t="shared" si="3"/>
        <v>2399</v>
      </c>
      <c r="E47" s="18">
        <f t="shared" si="3"/>
        <v>2447</v>
      </c>
      <c r="F47" s="16">
        <f t="shared" si="3"/>
        <v>1760</v>
      </c>
      <c r="G47" s="17">
        <f t="shared" si="3"/>
        <v>4207</v>
      </c>
      <c r="H47" s="18">
        <f t="shared" si="3"/>
        <v>4194</v>
      </c>
      <c r="I47" s="17">
        <f t="shared" si="3"/>
        <v>2826</v>
      </c>
      <c r="J47" s="72">
        <f t="shared" si="3"/>
        <v>7020</v>
      </c>
      <c r="K47" s="17"/>
      <c r="L47" s="18">
        <f>SUM(L12,L18,L29,L35,L41)</f>
        <v>9248</v>
      </c>
      <c r="M47" s="16">
        <f>SUM(M12,M18,M29,M35,M41)</f>
        <v>5038</v>
      </c>
      <c r="N47" s="17">
        <f>SUM(N12,N18,N29,N35,N41)</f>
        <v>14286</v>
      </c>
    </row>
    <row r="48" spans="1:14" ht="14.25">
      <c r="A48" s="2" t="s">
        <v>7</v>
      </c>
      <c r="B48" s="13">
        <f aca="true" t="shared" si="4" ref="B48:J48">SUM(B13,B19,B24,B30,B36,B42)</f>
        <v>3318</v>
      </c>
      <c r="C48" s="16">
        <f t="shared" si="4"/>
        <v>2608</v>
      </c>
      <c r="D48" s="17">
        <f t="shared" si="4"/>
        <v>5926</v>
      </c>
      <c r="E48" s="18">
        <f t="shared" si="4"/>
        <v>3878</v>
      </c>
      <c r="F48" s="16">
        <f t="shared" si="4"/>
        <v>2822</v>
      </c>
      <c r="G48" s="17">
        <f t="shared" si="4"/>
        <v>6700</v>
      </c>
      <c r="H48" s="18">
        <f t="shared" si="4"/>
        <v>5630</v>
      </c>
      <c r="I48" s="17">
        <f t="shared" si="4"/>
        <v>4097</v>
      </c>
      <c r="J48" s="72">
        <f t="shared" si="4"/>
        <v>9727</v>
      </c>
      <c r="K48" s="17"/>
      <c r="L48" s="18">
        <f>SUM(L13,L19,L24,L30,L36,L42)</f>
        <v>11503</v>
      </c>
      <c r="M48" s="16">
        <f>SUM(M13,M19,M24,M30,M36,M42)</f>
        <v>7350</v>
      </c>
      <c r="N48" s="17">
        <f>SUM(N13,N19,N24,N30,N36,N42)</f>
        <v>18853</v>
      </c>
    </row>
    <row r="49" spans="1:18" s="19" customFormat="1" ht="14.25">
      <c r="A49" s="19" t="s">
        <v>14</v>
      </c>
      <c r="B49" s="20">
        <f aca="true" t="shared" si="5" ref="B49:J49">SUM(B45:B48)</f>
        <v>43279</v>
      </c>
      <c r="C49" s="21">
        <f t="shared" si="5"/>
        <v>42310</v>
      </c>
      <c r="D49" s="21">
        <f t="shared" si="5"/>
        <v>85589</v>
      </c>
      <c r="E49" s="22">
        <f t="shared" si="5"/>
        <v>49018</v>
      </c>
      <c r="F49" s="21">
        <f t="shared" si="5"/>
        <v>49286</v>
      </c>
      <c r="G49" s="21">
        <f t="shared" si="5"/>
        <v>98304</v>
      </c>
      <c r="H49" s="22">
        <f t="shared" si="5"/>
        <v>88523</v>
      </c>
      <c r="I49" s="21">
        <f t="shared" si="5"/>
        <v>88888</v>
      </c>
      <c r="J49" s="70">
        <f t="shared" si="5"/>
        <v>177411</v>
      </c>
      <c r="K49" s="21"/>
      <c r="L49" s="22">
        <f>SUM(L45:L48)</f>
        <v>225989</v>
      </c>
      <c r="M49" s="21">
        <f>SUM(M45:M48)</f>
        <v>219164</v>
      </c>
      <c r="N49" s="21">
        <f>SUM(N45:N48)</f>
        <v>445153</v>
      </c>
      <c r="O49" s="201"/>
      <c r="P49"/>
      <c r="Q49"/>
      <c r="R49"/>
    </row>
    <row r="50" ht="14.25">
      <c r="A50" s="2"/>
    </row>
    <row r="51" ht="14.25">
      <c r="A51" s="27"/>
    </row>
    <row r="52" spans="1:18" ht="14.25">
      <c r="A52" s="28"/>
      <c r="B52" s="29"/>
      <c r="C52" s="29"/>
      <c r="D52" s="30"/>
      <c r="E52" s="29"/>
      <c r="F52" s="29"/>
      <c r="G52" s="30"/>
      <c r="H52" s="29"/>
      <c r="I52" s="29"/>
      <c r="L52" s="29"/>
      <c r="M52" s="29"/>
      <c r="O52" s="202"/>
      <c r="P52" s="19"/>
      <c r="Q52" s="19"/>
      <c r="R52" s="19"/>
    </row>
    <row r="53" spans="1:18" ht="14.25">
      <c r="A53" s="28"/>
      <c r="B53" s="29"/>
      <c r="C53" s="29"/>
      <c r="D53" s="30"/>
      <c r="E53" s="29"/>
      <c r="F53" s="29"/>
      <c r="G53" s="30"/>
      <c r="H53" s="29"/>
      <c r="I53" s="29"/>
      <c r="L53" s="29"/>
      <c r="M53" s="29"/>
      <c r="O53" s="197"/>
      <c r="P53" s="2"/>
      <c r="Q53" s="2"/>
      <c r="R53" s="2"/>
    </row>
    <row r="54" spans="1:13" ht="14.25">
      <c r="A54" s="28"/>
      <c r="B54" s="29"/>
      <c r="C54" s="29"/>
      <c r="D54" s="30"/>
      <c r="E54" s="29"/>
      <c r="F54" s="29"/>
      <c r="G54" s="30"/>
      <c r="H54" s="29"/>
      <c r="I54" s="29"/>
      <c r="L54" s="29"/>
      <c r="M54" s="29"/>
    </row>
    <row r="55" ht="14.25">
      <c r="A55" s="28"/>
    </row>
    <row r="58" spans="15:18" ht="14.25">
      <c r="O58" s="202"/>
      <c r="P58" s="19"/>
      <c r="Q58" s="19"/>
      <c r="R58" s="19"/>
    </row>
    <row r="59" spans="15:18" ht="14.25">
      <c r="O59" s="197"/>
      <c r="P59" s="2"/>
      <c r="Q59" s="2"/>
      <c r="R59" s="2"/>
    </row>
    <row r="64" spans="15:18" ht="14.25">
      <c r="O64" s="202"/>
      <c r="P64" s="19"/>
      <c r="Q64" s="19"/>
      <c r="R64" s="19"/>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V144"/>
  <sheetViews>
    <sheetView zoomScalePageLayoutView="0" workbookViewId="0" topLeftCell="A1">
      <selection activeCell="A61" sqref="A61"/>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2" spans="1:14" s="3" customFormat="1" ht="14.25" customHeight="1">
      <c r="A2" s="205" t="s">
        <v>25</v>
      </c>
      <c r="B2" s="205"/>
      <c r="C2" s="205"/>
      <c r="D2" s="205"/>
      <c r="E2" s="205"/>
      <c r="F2" s="205"/>
      <c r="G2" s="205"/>
      <c r="H2" s="205"/>
      <c r="I2" s="205"/>
      <c r="J2" s="205"/>
      <c r="K2" s="205"/>
      <c r="L2" s="205"/>
      <c r="M2" s="205"/>
      <c r="N2" s="205"/>
    </row>
    <row r="3" spans="1:14" s="3" customFormat="1" ht="14.25" customHeight="1">
      <c r="A3" s="209" t="s">
        <v>100</v>
      </c>
      <c r="B3" s="209"/>
      <c r="C3" s="209"/>
      <c r="D3" s="209"/>
      <c r="E3" s="209"/>
      <c r="F3" s="209"/>
      <c r="G3" s="209"/>
      <c r="H3" s="209"/>
      <c r="I3" s="209"/>
      <c r="J3" s="209"/>
      <c r="K3" s="209"/>
      <c r="L3" s="209"/>
      <c r="M3" s="209"/>
      <c r="N3" s="209"/>
    </row>
    <row r="4" spans="1:14" s="3" customFormat="1" ht="6.75" customHeight="1">
      <c r="A4" s="31"/>
      <c r="B4" s="31"/>
      <c r="C4" s="31"/>
      <c r="D4" s="31"/>
      <c r="E4" s="31"/>
      <c r="F4" s="31"/>
      <c r="G4" s="31"/>
      <c r="H4" s="31"/>
      <c r="I4" s="31"/>
      <c r="J4" s="31"/>
      <c r="K4" s="31"/>
      <c r="L4" s="31"/>
      <c r="M4" s="31"/>
      <c r="N4" s="31"/>
    </row>
    <row r="5" spans="1:14" ht="14.25">
      <c r="A5" s="205" t="s">
        <v>82</v>
      </c>
      <c r="B5" s="205"/>
      <c r="C5" s="205"/>
      <c r="D5" s="205"/>
      <c r="E5" s="205"/>
      <c r="F5" s="205"/>
      <c r="G5" s="205"/>
      <c r="H5" s="205"/>
      <c r="I5" s="205"/>
      <c r="J5" s="205"/>
      <c r="K5" s="205"/>
      <c r="L5" s="205"/>
      <c r="M5" s="205"/>
      <c r="N5" s="205"/>
    </row>
    <row r="6" spans="1:11" ht="6.75" customHeight="1" thickBot="1">
      <c r="A6" s="31"/>
      <c r="B6" s="31"/>
      <c r="C6" s="31"/>
      <c r="D6" s="31"/>
      <c r="E6" s="31"/>
      <c r="F6" s="31"/>
      <c r="G6" s="31"/>
      <c r="H6" s="31"/>
      <c r="I6" s="31"/>
      <c r="J6" s="31"/>
      <c r="K6" s="31"/>
    </row>
    <row r="7" spans="1:14" ht="29.25" customHeight="1">
      <c r="A7" s="4"/>
      <c r="B7" s="206" t="s">
        <v>26</v>
      </c>
      <c r="C7" s="207"/>
      <c r="D7" s="207"/>
      <c r="E7" s="206" t="s">
        <v>15</v>
      </c>
      <c r="F7" s="207"/>
      <c r="G7" s="208"/>
      <c r="H7" s="206" t="s">
        <v>95</v>
      </c>
      <c r="I7" s="207"/>
      <c r="J7" s="208"/>
      <c r="K7" s="65"/>
      <c r="L7" s="203" t="s">
        <v>103</v>
      </c>
      <c r="M7" s="204"/>
      <c r="N7" s="204"/>
    </row>
    <row r="8" spans="1:14" ht="14.25">
      <c r="A8" s="5"/>
      <c r="B8" s="6" t="s">
        <v>1</v>
      </c>
      <c r="C8" s="7" t="s">
        <v>2</v>
      </c>
      <c r="D8" s="7" t="s">
        <v>0</v>
      </c>
      <c r="E8" s="6" t="s">
        <v>1</v>
      </c>
      <c r="F8" s="7" t="s">
        <v>2</v>
      </c>
      <c r="G8" s="7" t="s">
        <v>0</v>
      </c>
      <c r="H8" s="6" t="s">
        <v>1</v>
      </c>
      <c r="I8" s="7" t="s">
        <v>2</v>
      </c>
      <c r="J8" s="57" t="s">
        <v>0</v>
      </c>
      <c r="K8" s="7"/>
      <c r="L8" s="6" t="s">
        <v>1</v>
      </c>
      <c r="M8" s="7" t="s">
        <v>2</v>
      </c>
      <c r="N8" s="7" t="s">
        <v>0</v>
      </c>
    </row>
    <row r="9" spans="1:19" s="2" customFormat="1" ht="14.25">
      <c r="A9" s="8" t="s">
        <v>3</v>
      </c>
      <c r="B9" s="9"/>
      <c r="C9" s="10"/>
      <c r="E9" s="9"/>
      <c r="F9" s="10"/>
      <c r="H9" s="11"/>
      <c r="I9" s="12"/>
      <c r="J9" s="32"/>
      <c r="L9" s="11"/>
      <c r="M9" s="12"/>
      <c r="O9"/>
      <c r="P9"/>
      <c r="Q9"/>
      <c r="R9"/>
      <c r="S9"/>
    </row>
    <row r="10" spans="1:22" ht="14.25">
      <c r="A10" s="2" t="s">
        <v>4</v>
      </c>
      <c r="B10" s="38">
        <v>198</v>
      </c>
      <c r="C10" s="39">
        <v>82</v>
      </c>
      <c r="D10" s="39">
        <v>280</v>
      </c>
      <c r="E10" s="38">
        <v>293</v>
      </c>
      <c r="F10" s="39">
        <v>193</v>
      </c>
      <c r="G10" s="39">
        <v>486</v>
      </c>
      <c r="H10" s="43">
        <v>405</v>
      </c>
      <c r="I10" s="42">
        <v>213</v>
      </c>
      <c r="J10" s="69">
        <v>618</v>
      </c>
      <c r="K10" s="39"/>
      <c r="L10" s="38">
        <v>557</v>
      </c>
      <c r="M10" s="39">
        <v>301</v>
      </c>
      <c r="N10" s="39">
        <v>858</v>
      </c>
      <c r="O10" s="3"/>
      <c r="P10" s="3"/>
      <c r="Q10" s="3"/>
      <c r="R10" s="3"/>
      <c r="S10" s="3"/>
      <c r="T10" s="15"/>
      <c r="U10" s="15"/>
      <c r="V10" s="15"/>
    </row>
    <row r="11" spans="1:22" ht="14.25">
      <c r="A11" s="2" t="s">
        <v>5</v>
      </c>
      <c r="B11" s="38">
        <v>323</v>
      </c>
      <c r="C11" s="40">
        <v>220</v>
      </c>
      <c r="D11" s="39">
        <v>543</v>
      </c>
      <c r="E11" s="38">
        <v>482</v>
      </c>
      <c r="F11" s="40">
        <v>338</v>
      </c>
      <c r="G11" s="39">
        <v>820</v>
      </c>
      <c r="H11" s="43">
        <v>581</v>
      </c>
      <c r="I11" s="42">
        <v>369</v>
      </c>
      <c r="J11" s="69">
        <v>950</v>
      </c>
      <c r="K11" s="39"/>
      <c r="L11" s="38">
        <v>826</v>
      </c>
      <c r="M11" s="40">
        <v>504</v>
      </c>
      <c r="N11" s="39">
        <v>1330</v>
      </c>
      <c r="O11" s="3"/>
      <c r="P11" s="3"/>
      <c r="Q11" s="3"/>
      <c r="R11" s="3"/>
      <c r="S11" s="3"/>
      <c r="T11" s="15"/>
      <c r="U11" s="15"/>
      <c r="V11" s="15"/>
    </row>
    <row r="12" spans="1:22" ht="14.25">
      <c r="A12" s="2" t="s">
        <v>6</v>
      </c>
      <c r="B12" s="38">
        <v>25</v>
      </c>
      <c r="C12" s="41">
        <v>5</v>
      </c>
      <c r="D12" s="42">
        <v>30</v>
      </c>
      <c r="E12" s="43">
        <v>81</v>
      </c>
      <c r="F12" s="41">
        <v>17</v>
      </c>
      <c r="G12" s="42">
        <v>98</v>
      </c>
      <c r="H12" s="43">
        <v>118</v>
      </c>
      <c r="I12" s="42">
        <v>21</v>
      </c>
      <c r="J12" s="69">
        <v>139</v>
      </c>
      <c r="K12" s="42"/>
      <c r="L12" s="43">
        <v>182</v>
      </c>
      <c r="M12" s="41">
        <v>35</v>
      </c>
      <c r="N12" s="42">
        <v>217</v>
      </c>
      <c r="O12" s="3"/>
      <c r="P12" s="3"/>
      <c r="Q12" s="3"/>
      <c r="R12" s="3"/>
      <c r="S12" s="3"/>
      <c r="T12" s="15"/>
      <c r="U12" s="15"/>
      <c r="V12" s="15"/>
    </row>
    <row r="13" spans="1:22" ht="14.25">
      <c r="A13" s="2" t="s">
        <v>7</v>
      </c>
      <c r="B13" s="38">
        <v>185</v>
      </c>
      <c r="C13" s="41">
        <v>48</v>
      </c>
      <c r="D13" s="42">
        <v>233</v>
      </c>
      <c r="E13" s="43">
        <v>249</v>
      </c>
      <c r="F13" s="41">
        <v>96</v>
      </c>
      <c r="G13" s="42">
        <v>345</v>
      </c>
      <c r="H13" s="43">
        <v>273</v>
      </c>
      <c r="I13" s="42">
        <v>126</v>
      </c>
      <c r="J13" s="69">
        <v>399</v>
      </c>
      <c r="K13" s="42"/>
      <c r="L13" s="43">
        <v>414</v>
      </c>
      <c r="M13" s="41">
        <v>167</v>
      </c>
      <c r="N13" s="42">
        <v>581</v>
      </c>
      <c r="T13" s="15"/>
      <c r="U13" s="15"/>
      <c r="V13" s="15"/>
    </row>
    <row r="14" spans="1:22" s="19" customFormat="1" ht="14.25">
      <c r="A14" s="19" t="s">
        <v>0</v>
      </c>
      <c r="B14" s="20">
        <v>731</v>
      </c>
      <c r="C14" s="21">
        <v>355</v>
      </c>
      <c r="D14" s="21">
        <v>1086</v>
      </c>
      <c r="E14" s="22">
        <v>1105</v>
      </c>
      <c r="F14" s="21">
        <v>644</v>
      </c>
      <c r="G14" s="21">
        <v>1749</v>
      </c>
      <c r="H14" s="22">
        <v>1377</v>
      </c>
      <c r="I14" s="21">
        <v>729</v>
      </c>
      <c r="J14" s="70">
        <v>2106</v>
      </c>
      <c r="K14" s="21"/>
      <c r="L14" s="22">
        <v>1979</v>
      </c>
      <c r="M14" s="21">
        <v>1007</v>
      </c>
      <c r="N14" s="21">
        <v>2986</v>
      </c>
      <c r="O14"/>
      <c r="P14"/>
      <c r="Q14"/>
      <c r="R14"/>
      <c r="S14"/>
      <c r="T14" s="15"/>
      <c r="U14" s="15"/>
      <c r="V14" s="15"/>
    </row>
    <row r="15" spans="1:22" s="2" customFormat="1" ht="14.25">
      <c r="A15" s="1" t="s">
        <v>8</v>
      </c>
      <c r="B15" s="38"/>
      <c r="C15" s="42"/>
      <c r="D15" s="42"/>
      <c r="E15" s="43"/>
      <c r="F15" s="42"/>
      <c r="G15" s="42"/>
      <c r="H15" s="43"/>
      <c r="I15" s="42"/>
      <c r="J15" s="69"/>
      <c r="K15" s="42"/>
      <c r="L15" s="43"/>
      <c r="M15" s="42"/>
      <c r="N15" s="42"/>
      <c r="O15"/>
      <c r="P15"/>
      <c r="Q15"/>
      <c r="R15"/>
      <c r="S15"/>
      <c r="T15" s="15"/>
      <c r="U15" s="15"/>
      <c r="V15" s="15"/>
    </row>
    <row r="16" spans="1:22" ht="14.25">
      <c r="A16" s="2" t="s">
        <v>4</v>
      </c>
      <c r="B16" s="38">
        <v>29</v>
      </c>
      <c r="C16" s="42">
        <v>20</v>
      </c>
      <c r="D16" s="42">
        <v>49</v>
      </c>
      <c r="E16" s="43">
        <v>37</v>
      </c>
      <c r="F16" s="42">
        <v>37</v>
      </c>
      <c r="G16" s="42">
        <v>74</v>
      </c>
      <c r="H16" s="43">
        <v>51</v>
      </c>
      <c r="I16" s="42">
        <v>53</v>
      </c>
      <c r="J16" s="69">
        <v>104</v>
      </c>
      <c r="K16" s="42"/>
      <c r="L16" s="43">
        <v>87</v>
      </c>
      <c r="M16" s="42">
        <v>67</v>
      </c>
      <c r="N16" s="42">
        <v>154</v>
      </c>
      <c r="T16" s="15"/>
      <c r="U16" s="15"/>
      <c r="V16" s="15"/>
    </row>
    <row r="17" spans="1:22" ht="14.25">
      <c r="A17" s="2" t="s">
        <v>5</v>
      </c>
      <c r="B17" s="38">
        <v>37</v>
      </c>
      <c r="C17" s="41">
        <v>22</v>
      </c>
      <c r="D17" s="42">
        <v>59</v>
      </c>
      <c r="E17" s="43">
        <v>74</v>
      </c>
      <c r="F17" s="41">
        <v>26</v>
      </c>
      <c r="G17" s="42">
        <v>100</v>
      </c>
      <c r="H17" s="43">
        <v>111</v>
      </c>
      <c r="I17" s="42">
        <v>37</v>
      </c>
      <c r="J17" s="69">
        <v>148</v>
      </c>
      <c r="K17" s="42"/>
      <c r="L17" s="43">
        <v>171</v>
      </c>
      <c r="M17" s="41">
        <v>56</v>
      </c>
      <c r="N17" s="42">
        <v>227</v>
      </c>
      <c r="T17" s="15"/>
      <c r="U17" s="15"/>
      <c r="V17" s="15"/>
    </row>
    <row r="18" spans="1:22" ht="14.25">
      <c r="A18" s="2" t="s">
        <v>6</v>
      </c>
      <c r="B18" s="38">
        <v>0</v>
      </c>
      <c r="C18" s="41">
        <v>0</v>
      </c>
      <c r="D18" s="42">
        <v>0</v>
      </c>
      <c r="E18" s="43">
        <v>0</v>
      </c>
      <c r="F18" s="41">
        <v>0</v>
      </c>
      <c r="G18" s="42">
        <v>0</v>
      </c>
      <c r="H18" s="43">
        <v>0</v>
      </c>
      <c r="I18" s="42">
        <v>0</v>
      </c>
      <c r="J18" s="69">
        <v>0</v>
      </c>
      <c r="K18" s="42"/>
      <c r="L18" s="43">
        <v>0</v>
      </c>
      <c r="M18" s="41">
        <v>0</v>
      </c>
      <c r="N18" s="42">
        <v>0</v>
      </c>
      <c r="P18" s="42"/>
      <c r="Q18" s="42"/>
      <c r="R18" s="42"/>
      <c r="S18" s="19"/>
      <c r="T18" s="15"/>
      <c r="U18" s="15"/>
      <c r="V18" s="15"/>
    </row>
    <row r="19" spans="1:22" ht="14.25">
      <c r="A19" s="2" t="s">
        <v>7</v>
      </c>
      <c r="B19" s="38">
        <v>0</v>
      </c>
      <c r="C19" s="41">
        <v>0</v>
      </c>
      <c r="D19" s="42">
        <v>0</v>
      </c>
      <c r="E19" s="43">
        <v>0</v>
      </c>
      <c r="F19" s="41">
        <v>0</v>
      </c>
      <c r="G19" s="42">
        <v>0</v>
      </c>
      <c r="H19" s="43">
        <v>0</v>
      </c>
      <c r="I19" s="42">
        <v>0</v>
      </c>
      <c r="J19" s="69">
        <v>0</v>
      </c>
      <c r="K19" s="42"/>
      <c r="L19" s="43">
        <v>0</v>
      </c>
      <c r="M19" s="41">
        <v>0</v>
      </c>
      <c r="N19" s="42">
        <v>0</v>
      </c>
      <c r="P19" s="42"/>
      <c r="Q19" s="42"/>
      <c r="R19" s="42"/>
      <c r="S19" s="19"/>
      <c r="T19" s="15"/>
      <c r="U19" s="15"/>
      <c r="V19" s="15"/>
    </row>
    <row r="20" spans="1:22" s="19" customFormat="1" ht="14.25">
      <c r="A20" s="19" t="s">
        <v>0</v>
      </c>
      <c r="B20" s="20">
        <v>66</v>
      </c>
      <c r="C20" s="21">
        <v>42</v>
      </c>
      <c r="D20" s="21">
        <v>108</v>
      </c>
      <c r="E20" s="22">
        <v>111</v>
      </c>
      <c r="F20" s="21">
        <v>63</v>
      </c>
      <c r="G20" s="21">
        <v>174</v>
      </c>
      <c r="H20" s="22">
        <v>162</v>
      </c>
      <c r="I20" s="21">
        <v>90</v>
      </c>
      <c r="J20" s="70">
        <v>252</v>
      </c>
      <c r="K20" s="21"/>
      <c r="L20" s="22">
        <v>258</v>
      </c>
      <c r="M20" s="21">
        <v>123</v>
      </c>
      <c r="N20" s="21">
        <v>381</v>
      </c>
      <c r="O20"/>
      <c r="P20"/>
      <c r="Q20"/>
      <c r="R20"/>
      <c r="S20"/>
      <c r="T20" s="15"/>
      <c r="U20" s="15"/>
      <c r="V20" s="15"/>
    </row>
    <row r="21" spans="1:22" s="2" customFormat="1" ht="14.25">
      <c r="A21" s="1" t="s">
        <v>9</v>
      </c>
      <c r="B21" s="38"/>
      <c r="C21" s="42"/>
      <c r="D21" s="42"/>
      <c r="E21" s="43"/>
      <c r="F21" s="42"/>
      <c r="G21" s="42"/>
      <c r="H21" s="43"/>
      <c r="I21" s="42"/>
      <c r="J21" s="69"/>
      <c r="K21" s="42"/>
      <c r="L21" s="43"/>
      <c r="M21" s="42"/>
      <c r="N21" s="42"/>
      <c r="O21"/>
      <c r="P21"/>
      <c r="Q21"/>
      <c r="R21"/>
      <c r="S21"/>
      <c r="T21" s="15"/>
      <c r="U21" s="15"/>
      <c r="V21" s="15"/>
    </row>
    <row r="22" spans="1:22" ht="14.25">
      <c r="A22" s="2" t="s">
        <v>4</v>
      </c>
      <c r="B22" s="38">
        <v>103</v>
      </c>
      <c r="C22" s="42">
        <v>43</v>
      </c>
      <c r="D22" s="42">
        <v>146</v>
      </c>
      <c r="E22" s="43">
        <v>82</v>
      </c>
      <c r="F22" s="42">
        <v>37</v>
      </c>
      <c r="G22" s="42">
        <v>119</v>
      </c>
      <c r="H22" s="43">
        <v>108</v>
      </c>
      <c r="I22" s="42">
        <v>40</v>
      </c>
      <c r="J22" s="69">
        <v>148</v>
      </c>
      <c r="K22" s="42"/>
      <c r="L22" s="43">
        <v>161</v>
      </c>
      <c r="M22" s="42">
        <v>59</v>
      </c>
      <c r="N22" s="42">
        <v>220</v>
      </c>
      <c r="P22" s="42"/>
      <c r="Q22" s="42"/>
      <c r="R22" s="42"/>
      <c r="T22" s="15"/>
      <c r="U22" s="15"/>
      <c r="V22" s="15"/>
    </row>
    <row r="23" spans="1:22" ht="14.25">
      <c r="A23" s="2" t="s">
        <v>5</v>
      </c>
      <c r="B23" s="38">
        <v>79</v>
      </c>
      <c r="C23" s="41">
        <v>22</v>
      </c>
      <c r="D23" s="42">
        <v>101</v>
      </c>
      <c r="E23" s="43">
        <v>75</v>
      </c>
      <c r="F23" s="41">
        <v>17</v>
      </c>
      <c r="G23" s="42">
        <v>92</v>
      </c>
      <c r="H23" s="43">
        <v>55</v>
      </c>
      <c r="I23" s="42">
        <v>17</v>
      </c>
      <c r="J23" s="69">
        <v>72</v>
      </c>
      <c r="K23" s="42"/>
      <c r="L23" s="43">
        <v>128</v>
      </c>
      <c r="M23" s="41">
        <v>44</v>
      </c>
      <c r="N23" s="42">
        <v>172</v>
      </c>
      <c r="P23" s="42"/>
      <c r="Q23" s="42"/>
      <c r="R23" s="42"/>
      <c r="T23" s="15"/>
      <c r="U23" s="15"/>
      <c r="V23" s="15"/>
    </row>
    <row r="24" spans="1:22" ht="14.25">
      <c r="A24" s="2" t="s">
        <v>7</v>
      </c>
      <c r="B24" s="38">
        <v>72</v>
      </c>
      <c r="C24" s="41">
        <v>66</v>
      </c>
      <c r="D24" s="42">
        <v>138</v>
      </c>
      <c r="E24" s="43">
        <v>54</v>
      </c>
      <c r="F24" s="41">
        <v>60</v>
      </c>
      <c r="G24" s="42">
        <v>114</v>
      </c>
      <c r="H24" s="43">
        <v>53</v>
      </c>
      <c r="I24" s="42">
        <v>36</v>
      </c>
      <c r="J24" s="69">
        <v>89</v>
      </c>
      <c r="K24" s="42"/>
      <c r="L24" s="43">
        <v>79</v>
      </c>
      <c r="M24" s="41">
        <v>76</v>
      </c>
      <c r="N24" s="42">
        <v>155</v>
      </c>
      <c r="T24" s="15"/>
      <c r="U24" s="15"/>
      <c r="V24" s="15"/>
    </row>
    <row r="25" spans="1:22" s="19" customFormat="1" ht="14.25">
      <c r="A25" s="19" t="s">
        <v>0</v>
      </c>
      <c r="B25" s="20">
        <v>254</v>
      </c>
      <c r="C25" s="21">
        <v>131</v>
      </c>
      <c r="D25" s="21">
        <v>385</v>
      </c>
      <c r="E25" s="22">
        <v>211</v>
      </c>
      <c r="F25" s="21">
        <v>114</v>
      </c>
      <c r="G25" s="21">
        <v>325</v>
      </c>
      <c r="H25" s="22">
        <v>216</v>
      </c>
      <c r="I25" s="21">
        <v>93</v>
      </c>
      <c r="J25" s="70">
        <v>309</v>
      </c>
      <c r="K25" s="21"/>
      <c r="L25" s="22">
        <v>368</v>
      </c>
      <c r="M25" s="21">
        <v>179</v>
      </c>
      <c r="N25" s="21">
        <v>547</v>
      </c>
      <c r="O25"/>
      <c r="P25"/>
      <c r="Q25"/>
      <c r="R25"/>
      <c r="S25"/>
      <c r="T25" s="15"/>
      <c r="U25" s="15"/>
      <c r="V25" s="15"/>
    </row>
    <row r="26" spans="1:22" s="2" customFormat="1" ht="14.25">
      <c r="A26" s="1" t="s">
        <v>10</v>
      </c>
      <c r="B26" s="38"/>
      <c r="C26" s="42"/>
      <c r="D26" s="42"/>
      <c r="E26" s="43"/>
      <c r="F26" s="42"/>
      <c r="G26" s="42"/>
      <c r="H26" s="43"/>
      <c r="I26" s="42"/>
      <c r="J26" s="69"/>
      <c r="K26" s="42"/>
      <c r="L26" s="43"/>
      <c r="M26" s="42"/>
      <c r="N26" s="42"/>
      <c r="O26"/>
      <c r="P26"/>
      <c r="Q26"/>
      <c r="R26"/>
      <c r="S26"/>
      <c r="T26" s="15"/>
      <c r="U26" s="15"/>
      <c r="V26" s="15"/>
    </row>
    <row r="27" spans="1:22" ht="14.25">
      <c r="A27" s="2" t="s">
        <v>4</v>
      </c>
      <c r="B27" s="38">
        <v>109</v>
      </c>
      <c r="C27" s="42">
        <v>44</v>
      </c>
      <c r="D27" s="42">
        <v>153</v>
      </c>
      <c r="E27" s="43">
        <v>230</v>
      </c>
      <c r="F27" s="42">
        <v>112</v>
      </c>
      <c r="G27" s="42">
        <v>342</v>
      </c>
      <c r="H27" s="43">
        <v>322</v>
      </c>
      <c r="I27" s="42">
        <v>144</v>
      </c>
      <c r="J27" s="69">
        <v>466</v>
      </c>
      <c r="K27" s="42"/>
      <c r="L27" s="43">
        <v>448</v>
      </c>
      <c r="M27" s="42">
        <v>210</v>
      </c>
      <c r="N27" s="42">
        <v>658</v>
      </c>
      <c r="P27" s="42"/>
      <c r="Q27" s="42"/>
      <c r="R27" s="42"/>
      <c r="T27" s="15"/>
      <c r="U27" s="15"/>
      <c r="V27" s="15"/>
    </row>
    <row r="28" spans="1:22" ht="14.25">
      <c r="A28" s="2" t="s">
        <v>5</v>
      </c>
      <c r="B28" s="38">
        <v>183</v>
      </c>
      <c r="C28" s="41">
        <v>57</v>
      </c>
      <c r="D28" s="42">
        <v>240</v>
      </c>
      <c r="E28" s="43">
        <v>323</v>
      </c>
      <c r="F28" s="41">
        <v>148</v>
      </c>
      <c r="G28" s="42">
        <v>471</v>
      </c>
      <c r="H28" s="43">
        <v>469</v>
      </c>
      <c r="I28" s="42">
        <v>214</v>
      </c>
      <c r="J28" s="69">
        <v>683</v>
      </c>
      <c r="K28" s="42"/>
      <c r="L28" s="43">
        <v>694</v>
      </c>
      <c r="M28" s="41">
        <v>293</v>
      </c>
      <c r="N28" s="42">
        <v>987</v>
      </c>
      <c r="P28" s="42"/>
      <c r="Q28" s="42"/>
      <c r="R28" s="42"/>
      <c r="T28" s="15"/>
      <c r="U28" s="15"/>
      <c r="V28" s="15"/>
    </row>
    <row r="29" spans="1:22" ht="14.25">
      <c r="A29" s="2" t="s">
        <v>6</v>
      </c>
      <c r="B29" s="38">
        <v>0</v>
      </c>
      <c r="C29" s="41">
        <v>0</v>
      </c>
      <c r="D29" s="42">
        <v>0</v>
      </c>
      <c r="E29" s="43">
        <v>0</v>
      </c>
      <c r="F29" s="41">
        <v>0</v>
      </c>
      <c r="G29" s="42">
        <v>0</v>
      </c>
      <c r="H29" s="43">
        <v>0</v>
      </c>
      <c r="I29" s="42">
        <v>0</v>
      </c>
      <c r="J29" s="69">
        <v>0</v>
      </c>
      <c r="K29" s="42"/>
      <c r="L29" s="43">
        <v>0</v>
      </c>
      <c r="M29" s="41">
        <v>0</v>
      </c>
      <c r="N29" s="42">
        <v>0</v>
      </c>
      <c r="P29" s="42"/>
      <c r="Q29" s="42"/>
      <c r="R29" s="42"/>
      <c r="S29" s="19"/>
      <c r="T29" s="15"/>
      <c r="U29" s="15"/>
      <c r="V29" s="15"/>
    </row>
    <row r="30" spans="1:22" ht="14.25">
      <c r="A30" s="2" t="s">
        <v>7</v>
      </c>
      <c r="B30" s="38">
        <v>0</v>
      </c>
      <c r="C30" s="41">
        <v>0</v>
      </c>
      <c r="D30" s="42">
        <v>0</v>
      </c>
      <c r="E30" s="43">
        <v>0</v>
      </c>
      <c r="F30" s="41">
        <v>0</v>
      </c>
      <c r="G30" s="42">
        <v>0</v>
      </c>
      <c r="H30" s="43">
        <v>0</v>
      </c>
      <c r="I30" s="42">
        <v>0</v>
      </c>
      <c r="J30" s="69">
        <v>0</v>
      </c>
      <c r="K30" s="42"/>
      <c r="L30" s="43">
        <v>0</v>
      </c>
      <c r="M30" s="41">
        <v>0</v>
      </c>
      <c r="N30" s="42">
        <v>0</v>
      </c>
      <c r="P30" s="42"/>
      <c r="Q30" s="42"/>
      <c r="R30" s="42"/>
      <c r="S30" s="19"/>
      <c r="T30" s="15"/>
      <c r="U30" s="15"/>
      <c r="V30" s="15"/>
    </row>
    <row r="31" spans="1:22" s="19" customFormat="1" ht="14.25">
      <c r="A31" s="19" t="s">
        <v>0</v>
      </c>
      <c r="B31" s="20">
        <v>292</v>
      </c>
      <c r="C31" s="21">
        <v>101</v>
      </c>
      <c r="D31" s="21">
        <v>393</v>
      </c>
      <c r="E31" s="22">
        <v>553</v>
      </c>
      <c r="F31" s="21">
        <v>260</v>
      </c>
      <c r="G31" s="21">
        <v>813</v>
      </c>
      <c r="H31" s="22">
        <v>791</v>
      </c>
      <c r="I31" s="21">
        <v>358</v>
      </c>
      <c r="J31" s="70">
        <v>1149</v>
      </c>
      <c r="K31" s="21"/>
      <c r="L31" s="22">
        <v>1142</v>
      </c>
      <c r="M31" s="21">
        <v>503</v>
      </c>
      <c r="N31" s="21">
        <v>1645</v>
      </c>
      <c r="O31"/>
      <c r="P31"/>
      <c r="Q31"/>
      <c r="R31"/>
      <c r="S31"/>
      <c r="T31" s="15"/>
      <c r="U31" s="15"/>
      <c r="V31" s="15"/>
    </row>
    <row r="32" spans="1:22" s="2" customFormat="1" ht="14.25">
      <c r="A32" s="1" t="s">
        <v>11</v>
      </c>
      <c r="B32" s="38"/>
      <c r="C32" s="42"/>
      <c r="D32" s="42"/>
      <c r="E32" s="43"/>
      <c r="F32" s="42"/>
      <c r="G32" s="42"/>
      <c r="H32" s="43"/>
      <c r="I32" s="42"/>
      <c r="J32" s="69"/>
      <c r="K32" s="42"/>
      <c r="L32" s="43"/>
      <c r="M32" s="42"/>
      <c r="N32" s="42"/>
      <c r="O32"/>
      <c r="P32"/>
      <c r="Q32"/>
      <c r="R32"/>
      <c r="S32"/>
      <c r="T32" s="15"/>
      <c r="U32" s="15"/>
      <c r="V32" s="15"/>
    </row>
    <row r="33" spans="1:22" ht="14.25">
      <c r="A33" s="2" t="s">
        <v>4</v>
      </c>
      <c r="B33" s="38">
        <v>159</v>
      </c>
      <c r="C33" s="42">
        <v>94</v>
      </c>
      <c r="D33" s="42">
        <v>253</v>
      </c>
      <c r="E33" s="43">
        <v>257</v>
      </c>
      <c r="F33" s="42">
        <v>171</v>
      </c>
      <c r="G33" s="42">
        <v>428</v>
      </c>
      <c r="H33" s="43">
        <v>344</v>
      </c>
      <c r="I33" s="42">
        <v>211</v>
      </c>
      <c r="J33" s="69">
        <v>555</v>
      </c>
      <c r="K33" s="42"/>
      <c r="L33" s="43">
        <v>483</v>
      </c>
      <c r="M33" s="42">
        <v>280</v>
      </c>
      <c r="N33" s="42">
        <v>763</v>
      </c>
      <c r="S33" s="19"/>
      <c r="T33" s="15"/>
      <c r="U33" s="15"/>
      <c r="V33" s="15"/>
    </row>
    <row r="34" spans="1:22" ht="14.25">
      <c r="A34" s="2" t="s">
        <v>5</v>
      </c>
      <c r="B34" s="38">
        <v>232</v>
      </c>
      <c r="C34" s="41">
        <v>102</v>
      </c>
      <c r="D34" s="42">
        <v>334</v>
      </c>
      <c r="E34" s="43">
        <v>473</v>
      </c>
      <c r="F34" s="41">
        <v>203</v>
      </c>
      <c r="G34" s="42">
        <v>676</v>
      </c>
      <c r="H34" s="43">
        <v>565</v>
      </c>
      <c r="I34" s="42">
        <v>246</v>
      </c>
      <c r="J34" s="69">
        <v>811</v>
      </c>
      <c r="K34" s="42"/>
      <c r="L34" s="43">
        <v>841</v>
      </c>
      <c r="M34" s="41">
        <v>324</v>
      </c>
      <c r="N34" s="42">
        <v>1165</v>
      </c>
      <c r="S34" s="19"/>
      <c r="T34" s="15"/>
      <c r="U34" s="15"/>
      <c r="V34" s="15"/>
    </row>
    <row r="35" spans="1:22" ht="14.25">
      <c r="A35" s="2" t="s">
        <v>6</v>
      </c>
      <c r="B35" s="38">
        <v>5</v>
      </c>
      <c r="C35" s="41">
        <v>1</v>
      </c>
      <c r="D35" s="42">
        <v>6</v>
      </c>
      <c r="E35" s="43">
        <v>44</v>
      </c>
      <c r="F35" s="41">
        <v>18</v>
      </c>
      <c r="G35" s="42">
        <v>62</v>
      </c>
      <c r="H35" s="43">
        <v>72</v>
      </c>
      <c r="I35" s="42">
        <v>30</v>
      </c>
      <c r="J35" s="69">
        <v>102</v>
      </c>
      <c r="K35" s="42"/>
      <c r="L35" s="43">
        <v>113</v>
      </c>
      <c r="M35" s="41">
        <v>40</v>
      </c>
      <c r="N35" s="42">
        <v>153</v>
      </c>
      <c r="Q35" s="19"/>
      <c r="R35" s="19"/>
      <c r="S35" s="19"/>
      <c r="T35" s="15"/>
      <c r="U35" s="15"/>
      <c r="V35" s="15"/>
    </row>
    <row r="36" spans="1:22" ht="14.25">
      <c r="A36" s="2" t="s">
        <v>7</v>
      </c>
      <c r="B36" s="38">
        <v>66</v>
      </c>
      <c r="C36" s="41">
        <v>45</v>
      </c>
      <c r="D36" s="42">
        <v>111</v>
      </c>
      <c r="E36" s="43">
        <v>110</v>
      </c>
      <c r="F36" s="41">
        <v>81</v>
      </c>
      <c r="G36" s="42">
        <v>191</v>
      </c>
      <c r="H36" s="43">
        <v>122</v>
      </c>
      <c r="I36" s="42">
        <v>84</v>
      </c>
      <c r="J36" s="69">
        <v>206</v>
      </c>
      <c r="K36" s="42"/>
      <c r="L36" s="43">
        <v>180</v>
      </c>
      <c r="M36" s="41">
        <v>108</v>
      </c>
      <c r="N36" s="42">
        <v>288</v>
      </c>
      <c r="Q36" s="19"/>
      <c r="R36" s="19"/>
      <c r="S36" s="19"/>
      <c r="T36" s="15"/>
      <c r="U36" s="15"/>
      <c r="V36" s="15"/>
    </row>
    <row r="37" spans="1:22" s="19" customFormat="1" ht="14.25">
      <c r="A37" s="19" t="s">
        <v>0</v>
      </c>
      <c r="B37" s="20">
        <v>462</v>
      </c>
      <c r="C37" s="21">
        <v>242</v>
      </c>
      <c r="D37" s="21">
        <v>704</v>
      </c>
      <c r="E37" s="22">
        <v>884</v>
      </c>
      <c r="F37" s="21">
        <v>473</v>
      </c>
      <c r="G37" s="21">
        <v>1357</v>
      </c>
      <c r="H37" s="22">
        <v>1103</v>
      </c>
      <c r="I37" s="21">
        <v>571</v>
      </c>
      <c r="J37" s="70">
        <v>1674</v>
      </c>
      <c r="K37" s="21"/>
      <c r="L37" s="22">
        <v>1617</v>
      </c>
      <c r="M37" s="21">
        <v>752</v>
      </c>
      <c r="N37" s="21">
        <v>2369</v>
      </c>
      <c r="O37"/>
      <c r="P37" s="42"/>
      <c r="T37" s="15"/>
      <c r="U37" s="15"/>
      <c r="V37" s="15"/>
    </row>
    <row r="38" spans="1:22" s="2" customFormat="1" ht="14.25">
      <c r="A38" s="1" t="s">
        <v>12</v>
      </c>
      <c r="B38" s="38"/>
      <c r="C38" s="42"/>
      <c r="D38" s="42"/>
      <c r="E38" s="43"/>
      <c r="F38" s="42"/>
      <c r="G38" s="42"/>
      <c r="H38" s="43"/>
      <c r="I38" s="42"/>
      <c r="J38" s="69"/>
      <c r="K38" s="42"/>
      <c r="L38" s="43"/>
      <c r="M38" s="42"/>
      <c r="N38" s="42"/>
      <c r="O38"/>
      <c r="P38" s="42"/>
      <c r="Q38" s="19"/>
      <c r="R38" s="19"/>
      <c r="S38" s="19"/>
      <c r="T38" s="15"/>
      <c r="U38" s="15"/>
      <c r="V38" s="15"/>
    </row>
    <row r="39" spans="1:22" ht="14.25">
      <c r="A39" s="2" t="s">
        <v>4</v>
      </c>
      <c r="B39" s="38">
        <v>34</v>
      </c>
      <c r="C39" s="42">
        <v>24</v>
      </c>
      <c r="D39" s="42">
        <v>58</v>
      </c>
      <c r="E39" s="43">
        <v>56</v>
      </c>
      <c r="F39" s="42">
        <v>40</v>
      </c>
      <c r="G39" s="42">
        <v>96</v>
      </c>
      <c r="H39" s="43">
        <v>70</v>
      </c>
      <c r="I39" s="42">
        <v>64</v>
      </c>
      <c r="J39" s="69">
        <v>134</v>
      </c>
      <c r="K39" s="42"/>
      <c r="L39" s="43">
        <v>99</v>
      </c>
      <c r="M39" s="42">
        <v>84</v>
      </c>
      <c r="N39" s="42">
        <v>183</v>
      </c>
      <c r="P39" s="42"/>
      <c r="Q39" s="19"/>
      <c r="R39" s="19"/>
      <c r="S39" s="19"/>
      <c r="T39" s="15"/>
      <c r="U39" s="15"/>
      <c r="V39" s="15"/>
    </row>
    <row r="40" spans="1:22" ht="14.25">
      <c r="A40" s="2" t="s">
        <v>5</v>
      </c>
      <c r="B40" s="38">
        <v>125</v>
      </c>
      <c r="C40" s="41">
        <v>45</v>
      </c>
      <c r="D40" s="42">
        <v>170</v>
      </c>
      <c r="E40" s="43">
        <v>258</v>
      </c>
      <c r="F40" s="41">
        <v>119</v>
      </c>
      <c r="G40" s="42">
        <v>377</v>
      </c>
      <c r="H40" s="43">
        <v>323</v>
      </c>
      <c r="I40" s="42">
        <v>154</v>
      </c>
      <c r="J40" s="69">
        <v>477</v>
      </c>
      <c r="K40" s="42"/>
      <c r="L40" s="43">
        <v>468</v>
      </c>
      <c r="M40" s="41">
        <v>204</v>
      </c>
      <c r="N40" s="42">
        <v>672</v>
      </c>
      <c r="S40" s="19"/>
      <c r="T40" s="15"/>
      <c r="U40" s="15"/>
      <c r="V40" s="15"/>
    </row>
    <row r="41" spans="1:22" ht="14.25">
      <c r="A41" s="2" t="s">
        <v>6</v>
      </c>
      <c r="B41" s="38">
        <v>35</v>
      </c>
      <c r="C41" s="41">
        <v>6</v>
      </c>
      <c r="D41" s="42">
        <v>41</v>
      </c>
      <c r="E41" s="43">
        <v>66</v>
      </c>
      <c r="F41" s="41">
        <v>30</v>
      </c>
      <c r="G41" s="42">
        <v>96</v>
      </c>
      <c r="H41" s="43">
        <v>91</v>
      </c>
      <c r="I41" s="42">
        <v>33</v>
      </c>
      <c r="J41" s="69">
        <v>124</v>
      </c>
      <c r="K41" s="42"/>
      <c r="L41" s="43">
        <v>145</v>
      </c>
      <c r="M41" s="41">
        <v>48</v>
      </c>
      <c r="N41" s="42">
        <v>193</v>
      </c>
      <c r="S41" s="19"/>
      <c r="T41" s="15"/>
      <c r="U41" s="15"/>
      <c r="V41" s="15"/>
    </row>
    <row r="42" spans="1:22" ht="14.25">
      <c r="A42" s="2" t="s">
        <v>7</v>
      </c>
      <c r="B42" s="38">
        <v>0</v>
      </c>
      <c r="C42" s="41">
        <v>0</v>
      </c>
      <c r="D42" s="42">
        <v>0</v>
      </c>
      <c r="E42" s="43">
        <v>0</v>
      </c>
      <c r="F42" s="41">
        <v>0</v>
      </c>
      <c r="G42" s="42">
        <v>0</v>
      </c>
      <c r="H42" s="43">
        <v>0</v>
      </c>
      <c r="I42" s="42">
        <v>0</v>
      </c>
      <c r="J42" s="69">
        <v>0</v>
      </c>
      <c r="K42" s="42"/>
      <c r="L42" s="43">
        <v>0</v>
      </c>
      <c r="M42" s="41">
        <v>0</v>
      </c>
      <c r="N42" s="42">
        <v>0</v>
      </c>
      <c r="P42" s="42"/>
      <c r="Q42" s="167"/>
      <c r="R42" s="167"/>
      <c r="S42" s="19"/>
      <c r="T42" s="15"/>
      <c r="U42" s="15"/>
      <c r="V42" s="15"/>
    </row>
    <row r="43" spans="1:22" s="19" customFormat="1" ht="14.25">
      <c r="A43" s="19" t="s">
        <v>0</v>
      </c>
      <c r="B43" s="20">
        <v>194</v>
      </c>
      <c r="C43" s="21">
        <v>75</v>
      </c>
      <c r="D43" s="21">
        <v>269</v>
      </c>
      <c r="E43" s="22">
        <v>380</v>
      </c>
      <c r="F43" s="21">
        <v>189</v>
      </c>
      <c r="G43" s="21">
        <v>569</v>
      </c>
      <c r="H43" s="22">
        <v>484</v>
      </c>
      <c r="I43" s="21">
        <v>251</v>
      </c>
      <c r="J43" s="70">
        <v>735</v>
      </c>
      <c r="K43" s="21"/>
      <c r="L43" s="22">
        <v>712</v>
      </c>
      <c r="M43" s="21">
        <v>336</v>
      </c>
      <c r="N43" s="21">
        <v>1048</v>
      </c>
      <c r="O43"/>
      <c r="P43"/>
      <c r="Q43"/>
      <c r="R43"/>
      <c r="S43" s="2"/>
      <c r="T43" s="15"/>
      <c r="U43" s="15"/>
      <c r="V43" s="15"/>
    </row>
    <row r="44" spans="1:22" s="2" customFormat="1" ht="15" customHeight="1">
      <c r="A44" s="23" t="s">
        <v>13</v>
      </c>
      <c r="B44" s="44"/>
      <c r="C44" s="45"/>
      <c r="D44" s="45"/>
      <c r="E44" s="46"/>
      <c r="F44" s="45"/>
      <c r="G44" s="45"/>
      <c r="H44" s="46"/>
      <c r="I44" s="45"/>
      <c r="J44" s="71"/>
      <c r="K44" s="45"/>
      <c r="L44" s="46"/>
      <c r="M44" s="45"/>
      <c r="N44" s="45"/>
      <c r="O44"/>
      <c r="P44"/>
      <c r="Q44"/>
      <c r="R44"/>
      <c r="T44" s="15"/>
      <c r="U44" s="15"/>
      <c r="V44" s="15"/>
    </row>
    <row r="45" spans="1:22" ht="14.25">
      <c r="A45" s="2" t="s">
        <v>4</v>
      </c>
      <c r="B45" s="38">
        <f>SUM(B39,B33,B27,B22,B16,B10)</f>
        <v>632</v>
      </c>
      <c r="C45" s="42">
        <f aca="true" t="shared" si="0" ref="C45:J45">SUM(C39,C33,C27,C22,C16,C10)</f>
        <v>307</v>
      </c>
      <c r="D45" s="42">
        <f t="shared" si="0"/>
        <v>939</v>
      </c>
      <c r="E45" s="43">
        <f t="shared" si="0"/>
        <v>955</v>
      </c>
      <c r="F45" s="42">
        <f t="shared" si="0"/>
        <v>590</v>
      </c>
      <c r="G45" s="42">
        <f t="shared" si="0"/>
        <v>1545</v>
      </c>
      <c r="H45" s="43">
        <f t="shared" si="0"/>
        <v>1300</v>
      </c>
      <c r="I45" s="42">
        <f t="shared" si="0"/>
        <v>725</v>
      </c>
      <c r="J45" s="69">
        <f t="shared" si="0"/>
        <v>2025</v>
      </c>
      <c r="K45" s="42"/>
      <c r="L45" s="43">
        <f aca="true" t="shared" si="1" ref="L45:N46">SUM(L10,L16,L22,L27,L33,L39)</f>
        <v>1835</v>
      </c>
      <c r="M45" s="42">
        <f t="shared" si="1"/>
        <v>1001</v>
      </c>
      <c r="N45" s="42">
        <f t="shared" si="1"/>
        <v>2836</v>
      </c>
      <c r="S45" s="2"/>
      <c r="T45" s="15"/>
      <c r="U45" s="15"/>
      <c r="V45" s="15"/>
    </row>
    <row r="46" spans="1:22" ht="14.25">
      <c r="A46" s="2" t="s">
        <v>5</v>
      </c>
      <c r="B46" s="38">
        <f>SUM(B40,B34,B28,B23,B17,B11)</f>
        <v>979</v>
      </c>
      <c r="C46" s="41">
        <f aca="true" t="shared" si="2" ref="C46:J46">SUM(C40,C34,C28,C23,C17,C11)</f>
        <v>468</v>
      </c>
      <c r="D46" s="42">
        <f t="shared" si="2"/>
        <v>1447</v>
      </c>
      <c r="E46" s="43">
        <f t="shared" si="2"/>
        <v>1685</v>
      </c>
      <c r="F46" s="41">
        <f t="shared" si="2"/>
        <v>851</v>
      </c>
      <c r="G46" s="42">
        <f t="shared" si="2"/>
        <v>2536</v>
      </c>
      <c r="H46" s="43">
        <f t="shared" si="2"/>
        <v>2104</v>
      </c>
      <c r="I46" s="42">
        <f t="shared" si="2"/>
        <v>1037</v>
      </c>
      <c r="J46" s="69">
        <f t="shared" si="2"/>
        <v>3141</v>
      </c>
      <c r="K46" s="42"/>
      <c r="L46" s="43">
        <f t="shared" si="1"/>
        <v>3128</v>
      </c>
      <c r="M46" s="41">
        <f t="shared" si="1"/>
        <v>1425</v>
      </c>
      <c r="N46" s="42">
        <f t="shared" si="1"/>
        <v>4553</v>
      </c>
      <c r="S46" s="167"/>
      <c r="T46" s="15"/>
      <c r="U46" s="15"/>
      <c r="V46" s="15"/>
    </row>
    <row r="47" spans="1:22" ht="14.25">
      <c r="A47" s="2" t="s">
        <v>6</v>
      </c>
      <c r="B47" s="38">
        <f>SUM(B41,B35,B29,B18,B12)</f>
        <v>65</v>
      </c>
      <c r="C47" s="41">
        <f aca="true" t="shared" si="3" ref="C47:J47">SUM(C41,C35,C29,C18,C12)</f>
        <v>12</v>
      </c>
      <c r="D47" s="42">
        <f t="shared" si="3"/>
        <v>77</v>
      </c>
      <c r="E47" s="43">
        <f t="shared" si="3"/>
        <v>191</v>
      </c>
      <c r="F47" s="41">
        <f t="shared" si="3"/>
        <v>65</v>
      </c>
      <c r="G47" s="42">
        <f t="shared" si="3"/>
        <v>256</v>
      </c>
      <c r="H47" s="43">
        <f t="shared" si="3"/>
        <v>281</v>
      </c>
      <c r="I47" s="42">
        <f t="shared" si="3"/>
        <v>84</v>
      </c>
      <c r="J47" s="69">
        <f t="shared" si="3"/>
        <v>365</v>
      </c>
      <c r="K47" s="42"/>
      <c r="L47" s="43">
        <f>SUM(L12,L18,L29,L35,L41)</f>
        <v>440</v>
      </c>
      <c r="M47" s="41">
        <f>SUM(M12,M18,M29,M35,M41)</f>
        <v>123</v>
      </c>
      <c r="N47" s="42">
        <f>SUM(N12,N18,N29,N35,N41)</f>
        <v>563</v>
      </c>
      <c r="P47" s="42"/>
      <c r="Q47" s="42"/>
      <c r="R47" s="42"/>
      <c r="S47" s="167"/>
      <c r="T47" s="15"/>
      <c r="U47" s="15"/>
      <c r="V47" s="15"/>
    </row>
    <row r="48" spans="1:22" ht="14.25">
      <c r="A48" s="2" t="s">
        <v>7</v>
      </c>
      <c r="B48" s="38">
        <f>SUM(B42,B36,B30,B24,B19,B13)</f>
        <v>323</v>
      </c>
      <c r="C48" s="41">
        <f aca="true" t="shared" si="4" ref="C48:J48">SUM(C42,C36,C30,C24,C19,C13)</f>
        <v>159</v>
      </c>
      <c r="D48" s="42">
        <f t="shared" si="4"/>
        <v>482</v>
      </c>
      <c r="E48" s="43">
        <f t="shared" si="4"/>
        <v>413</v>
      </c>
      <c r="F48" s="41">
        <f t="shared" si="4"/>
        <v>237</v>
      </c>
      <c r="G48" s="42">
        <f t="shared" si="4"/>
        <v>650</v>
      </c>
      <c r="H48" s="43">
        <f t="shared" si="4"/>
        <v>448</v>
      </c>
      <c r="I48" s="42">
        <f t="shared" si="4"/>
        <v>246</v>
      </c>
      <c r="J48" s="69">
        <f t="shared" si="4"/>
        <v>694</v>
      </c>
      <c r="K48" s="42"/>
      <c r="L48" s="43">
        <f>SUM(L13,L19,L24,L30,L36,L42)</f>
        <v>673</v>
      </c>
      <c r="M48" s="41">
        <f>SUM(M13,M19,M24,M30,M36,M42)</f>
        <v>351</v>
      </c>
      <c r="N48" s="42">
        <f>SUM(N13,N19,N24,N30,N36,N42)</f>
        <v>1024</v>
      </c>
      <c r="P48" s="42"/>
      <c r="Q48" s="42"/>
      <c r="R48" s="42"/>
      <c r="S48" s="167"/>
      <c r="T48" s="15"/>
      <c r="U48" s="15"/>
      <c r="V48" s="15"/>
    </row>
    <row r="49" spans="1:22" s="19" customFormat="1" ht="14.25">
      <c r="A49" s="19" t="s">
        <v>14</v>
      </c>
      <c r="B49" s="20">
        <f>SUM(B45:B48)</f>
        <v>1999</v>
      </c>
      <c r="C49" s="21">
        <f aca="true" t="shared" si="5" ref="C49:J49">SUM(C45:C48)</f>
        <v>946</v>
      </c>
      <c r="D49" s="21">
        <f t="shared" si="5"/>
        <v>2945</v>
      </c>
      <c r="E49" s="22">
        <f t="shared" si="5"/>
        <v>3244</v>
      </c>
      <c r="F49" s="21">
        <f t="shared" si="5"/>
        <v>1743</v>
      </c>
      <c r="G49" s="21">
        <f t="shared" si="5"/>
        <v>4987</v>
      </c>
      <c r="H49" s="22">
        <f t="shared" si="5"/>
        <v>4133</v>
      </c>
      <c r="I49" s="21">
        <f t="shared" si="5"/>
        <v>2092</v>
      </c>
      <c r="J49" s="70">
        <f t="shared" si="5"/>
        <v>6225</v>
      </c>
      <c r="K49" s="21"/>
      <c r="L49" s="22">
        <f>SUM(L45:L48)</f>
        <v>6076</v>
      </c>
      <c r="M49" s="21">
        <f>SUM(M45:M48)</f>
        <v>2900</v>
      </c>
      <c r="N49" s="21">
        <f>SUM(N45:N48)</f>
        <v>8976</v>
      </c>
      <c r="O49"/>
      <c r="P49" s="42"/>
      <c r="Q49" s="42"/>
      <c r="R49" s="42"/>
      <c r="S49" s="2"/>
      <c r="T49" s="15"/>
      <c r="U49" s="15"/>
      <c r="V49" s="15"/>
    </row>
    <row r="50" ht="14.25">
      <c r="A50" s="2"/>
    </row>
    <row r="51" ht="14.25">
      <c r="A51" s="27"/>
    </row>
    <row r="52" spans="1:18" ht="14.25">
      <c r="A52" s="28"/>
      <c r="B52" s="29"/>
      <c r="C52" s="29"/>
      <c r="D52" s="30"/>
      <c r="E52" s="29"/>
      <c r="F52" s="29"/>
      <c r="G52" s="30"/>
      <c r="H52" s="29"/>
      <c r="I52" s="29"/>
      <c r="L52" s="29"/>
      <c r="M52" s="29"/>
      <c r="P52" s="42"/>
      <c r="Q52" s="42"/>
      <c r="R52" s="42"/>
    </row>
    <row r="53" spans="1:19" ht="14.25">
      <c r="A53" s="28"/>
      <c r="B53" s="29"/>
      <c r="C53" s="29"/>
      <c r="D53" s="30"/>
      <c r="E53" s="29"/>
      <c r="F53" s="29"/>
      <c r="G53" s="30"/>
      <c r="H53" s="29"/>
      <c r="I53" s="29"/>
      <c r="L53" s="29"/>
      <c r="M53" s="29"/>
      <c r="S53" s="167"/>
    </row>
    <row r="54" spans="1:19" ht="14.25">
      <c r="A54" s="28"/>
      <c r="B54" s="29"/>
      <c r="C54" s="29"/>
      <c r="D54" s="30"/>
      <c r="E54" s="29"/>
      <c r="F54" s="29"/>
      <c r="G54" s="30"/>
      <c r="H54" s="29"/>
      <c r="I54" s="29"/>
      <c r="L54" s="29"/>
      <c r="M54" s="29"/>
      <c r="S54" s="2"/>
    </row>
    <row r="55" ht="14.25">
      <c r="A55" s="28"/>
    </row>
    <row r="56" ht="14.25">
      <c r="S56" s="167"/>
    </row>
    <row r="57" spans="17:19" ht="14.25">
      <c r="Q57" s="19"/>
      <c r="R57" s="19"/>
      <c r="S57" s="167"/>
    </row>
    <row r="58" spans="17:19" ht="14.25">
      <c r="Q58" s="19"/>
      <c r="R58" s="19"/>
      <c r="S58" s="167"/>
    </row>
    <row r="59" spans="17:19" ht="14.25">
      <c r="Q59" s="19"/>
      <c r="R59" s="19"/>
      <c r="S59" s="167"/>
    </row>
    <row r="61" ht="14.25">
      <c r="S61" s="19"/>
    </row>
    <row r="62" spans="16:19" ht="14.25">
      <c r="P62" s="42"/>
      <c r="Q62" s="167"/>
      <c r="R62" s="167"/>
      <c r="S62" s="19"/>
    </row>
    <row r="63" spans="15:19" ht="14.25">
      <c r="O63" s="19"/>
      <c r="P63" s="19"/>
      <c r="Q63" s="19"/>
      <c r="R63" s="19"/>
      <c r="S63" s="19"/>
    </row>
    <row r="64" spans="15:19" ht="14.25">
      <c r="O64" s="19"/>
      <c r="P64" s="19"/>
      <c r="Q64" s="19"/>
      <c r="R64" s="19"/>
      <c r="S64" s="2"/>
    </row>
    <row r="65" spans="15:18" ht="14.25">
      <c r="O65" s="2"/>
      <c r="P65" s="19"/>
      <c r="Q65" s="19"/>
      <c r="R65" s="19"/>
    </row>
    <row r="66" spans="15:19" ht="14.25">
      <c r="O66" s="2"/>
      <c r="P66" s="19"/>
      <c r="Q66" s="19"/>
      <c r="R66" s="19"/>
      <c r="S66" s="2"/>
    </row>
    <row r="67" spans="15:19" ht="14.25">
      <c r="O67" s="2"/>
      <c r="P67" s="19"/>
      <c r="Q67" s="19"/>
      <c r="R67" s="19"/>
      <c r="S67" s="42"/>
    </row>
    <row r="68" spans="15:19" ht="14.25">
      <c r="O68" s="2"/>
      <c r="P68" s="19"/>
      <c r="Q68" s="19"/>
      <c r="R68" s="19"/>
      <c r="S68" s="42"/>
    </row>
    <row r="69" spans="15:19" ht="14.25">
      <c r="O69" s="2"/>
      <c r="P69" s="19"/>
      <c r="Q69" s="19"/>
      <c r="R69" s="19"/>
      <c r="S69" s="2"/>
    </row>
    <row r="70" spans="16:18" ht="14.25">
      <c r="P70" s="19"/>
      <c r="Q70" s="19"/>
      <c r="R70" s="19"/>
    </row>
    <row r="71" spans="16:18" ht="14.25">
      <c r="P71" s="19"/>
      <c r="Q71" s="19"/>
      <c r="R71" s="19"/>
    </row>
    <row r="72" spans="16:19" ht="14.25">
      <c r="P72" s="19"/>
      <c r="Q72" s="19"/>
      <c r="R72" s="19"/>
      <c r="S72" s="42"/>
    </row>
    <row r="73" spans="16:18" ht="14.25">
      <c r="P73" s="19"/>
      <c r="Q73" s="19"/>
      <c r="R73" s="19"/>
    </row>
    <row r="74" spans="15:18" ht="14.25">
      <c r="O74" s="2"/>
      <c r="P74" s="2"/>
      <c r="Q74" s="2"/>
      <c r="R74" s="2"/>
    </row>
    <row r="75" spans="16:18" ht="14.25">
      <c r="P75" s="19"/>
      <c r="Q75" s="19"/>
      <c r="R75" s="19"/>
    </row>
    <row r="76" spans="16:19" ht="14.25">
      <c r="P76" s="19"/>
      <c r="Q76" s="19"/>
      <c r="R76" s="19"/>
      <c r="S76" s="19"/>
    </row>
    <row r="77" spans="16:19" ht="14.25">
      <c r="P77" s="19"/>
      <c r="Q77" s="19"/>
      <c r="R77" s="19"/>
      <c r="S77" s="2"/>
    </row>
    <row r="78" spans="16:19" ht="14.25">
      <c r="P78" s="19"/>
      <c r="Q78" s="19"/>
      <c r="R78" s="19"/>
      <c r="S78" s="2"/>
    </row>
    <row r="79" spans="16:18" ht="14.25">
      <c r="P79" s="19"/>
      <c r="Q79" s="19"/>
      <c r="R79" s="19"/>
    </row>
    <row r="80" spans="15:18" ht="14.25">
      <c r="O80" s="19"/>
      <c r="P80" s="19"/>
      <c r="Q80" s="19"/>
      <c r="R80" s="19"/>
    </row>
    <row r="81" spans="15:18" ht="14.25">
      <c r="O81" s="2"/>
      <c r="P81" s="19"/>
      <c r="Q81" s="19"/>
      <c r="R81" s="19"/>
    </row>
    <row r="82" spans="15:19" ht="14.25">
      <c r="O82" s="2"/>
      <c r="P82" s="19"/>
      <c r="Q82" s="19"/>
      <c r="R82" s="19"/>
      <c r="S82" s="42"/>
    </row>
    <row r="83" spans="16:18" ht="14.25">
      <c r="P83" s="19"/>
      <c r="Q83" s="19"/>
      <c r="R83" s="19"/>
    </row>
    <row r="84" spans="15:18" ht="14.25">
      <c r="O84" s="2"/>
      <c r="P84" s="2"/>
      <c r="Q84" s="2"/>
      <c r="R84" s="2"/>
    </row>
    <row r="85" spans="16:19" ht="14.25">
      <c r="P85" s="167"/>
      <c r="Q85" s="167"/>
      <c r="R85" s="167"/>
      <c r="S85" s="19"/>
    </row>
    <row r="86" spans="16:19" ht="14.25">
      <c r="P86" s="167"/>
      <c r="Q86" s="167"/>
      <c r="R86" s="167"/>
      <c r="S86" s="2"/>
    </row>
    <row r="87" spans="16:18" ht="14.25">
      <c r="P87" s="167"/>
      <c r="Q87" s="167"/>
      <c r="R87" s="167"/>
    </row>
    <row r="88" spans="16:18" ht="14.25">
      <c r="P88" s="167"/>
      <c r="Q88" s="167"/>
      <c r="R88" s="167"/>
    </row>
    <row r="89" spans="16:18" ht="14.25">
      <c r="P89" s="19"/>
      <c r="Q89" s="19"/>
      <c r="R89" s="19"/>
    </row>
    <row r="90" ht="14.25">
      <c r="O90" s="2"/>
    </row>
    <row r="92" ht="14.25">
      <c r="S92" s="19"/>
    </row>
    <row r="93" ht="14.25">
      <c r="S93" s="2"/>
    </row>
    <row r="94" spans="15:18" ht="14.25">
      <c r="O94" s="2"/>
      <c r="P94" s="2"/>
      <c r="Q94" s="2"/>
      <c r="R94" s="2"/>
    </row>
    <row r="96" spans="16:17" ht="14.25">
      <c r="P96" s="42"/>
      <c r="Q96" s="42"/>
    </row>
    <row r="97" spans="15:18" ht="14.25">
      <c r="O97" s="19"/>
      <c r="P97" s="42"/>
      <c r="Q97" s="42"/>
      <c r="R97" s="42"/>
    </row>
    <row r="98" spans="15:19" ht="14.25">
      <c r="O98" s="2"/>
      <c r="P98" s="42"/>
      <c r="Q98" s="42"/>
      <c r="R98" s="42"/>
      <c r="S98" s="19"/>
    </row>
    <row r="99" spans="16:19" ht="14.25">
      <c r="P99" s="42"/>
      <c r="Q99" s="42"/>
      <c r="R99" s="42"/>
      <c r="S99" s="2"/>
    </row>
    <row r="102" spans="17:18" ht="14.25">
      <c r="Q102" s="42"/>
      <c r="R102" s="42"/>
    </row>
    <row r="103" ht="14.25">
      <c r="O103" s="19"/>
    </row>
    <row r="104" spans="15:19" ht="14.25">
      <c r="O104" s="2"/>
      <c r="S104" s="19"/>
    </row>
    <row r="106" spans="16:18" ht="14.25">
      <c r="P106" s="19"/>
      <c r="Q106" s="19"/>
      <c r="R106" s="19"/>
    </row>
    <row r="109" ht="14.25">
      <c r="O109" s="19"/>
    </row>
    <row r="110" spans="16:18" ht="14.25">
      <c r="P110" s="19"/>
      <c r="Q110" s="19"/>
      <c r="R110" s="19"/>
    </row>
    <row r="111" spans="16:18" ht="14.25">
      <c r="P111" s="2"/>
      <c r="Q111" s="2"/>
      <c r="R111" s="2"/>
    </row>
    <row r="112" spans="16:18" ht="14.25">
      <c r="P112" s="2"/>
      <c r="Q112" s="42"/>
      <c r="R112" s="42"/>
    </row>
    <row r="115" spans="16:18" ht="14.25">
      <c r="P115" s="2"/>
      <c r="Q115" s="2"/>
      <c r="R115" s="2"/>
    </row>
    <row r="116" spans="16:18" ht="14.25">
      <c r="P116" s="2"/>
      <c r="Q116" s="2"/>
      <c r="R116" s="2"/>
    </row>
    <row r="119" spans="16:18" ht="14.25">
      <c r="P119" s="42"/>
      <c r="Q119" s="42"/>
      <c r="R119" s="42"/>
    </row>
    <row r="120" spans="16:17" ht="14.25">
      <c r="P120" s="42"/>
      <c r="Q120" s="42"/>
    </row>
    <row r="123" spans="16:18" ht="14.25">
      <c r="P123" s="19"/>
      <c r="Q123" s="19"/>
      <c r="R123" s="19"/>
    </row>
    <row r="124" spans="16:18" ht="14.25">
      <c r="P124" s="2"/>
      <c r="Q124" s="2"/>
      <c r="R124" s="2"/>
    </row>
    <row r="129" spans="16:18" ht="14.25">
      <c r="P129" s="2"/>
      <c r="Q129" s="2"/>
      <c r="R129" s="2"/>
    </row>
    <row r="132" spans="16:18" ht="14.25">
      <c r="P132" s="19"/>
      <c r="Q132" s="19"/>
      <c r="R132" s="19"/>
    </row>
    <row r="133" spans="16:18" ht="14.25">
      <c r="P133" s="2"/>
      <c r="Q133" s="2"/>
      <c r="R133" s="2"/>
    </row>
    <row r="138" spans="16:18" ht="14.25">
      <c r="P138" s="19"/>
      <c r="Q138" s="19"/>
      <c r="R138" s="19"/>
    </row>
    <row r="139" spans="16:18" ht="14.25">
      <c r="P139" s="2"/>
      <c r="Q139" s="2"/>
      <c r="R139" s="2"/>
    </row>
    <row r="144" spans="16:18" ht="14.25">
      <c r="P144" s="19"/>
      <c r="Q144" s="19"/>
      <c r="R144" s="19"/>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51" sqref="A51"/>
    </sheetView>
  </sheetViews>
  <sheetFormatPr defaultColWidth="9.140625" defaultRowHeight="15"/>
  <cols>
    <col min="1" max="1" width="24.140625" style="0" customWidth="1"/>
    <col min="2" max="10" width="8.28125" style="0" customWidth="1"/>
    <col min="11" max="11" width="1.8515625" style="0" customWidth="1"/>
  </cols>
  <sheetData>
    <row r="1" spans="1:11" ht="14.25">
      <c r="A1" s="1"/>
      <c r="D1" s="2"/>
      <c r="G1" s="2"/>
      <c r="J1" s="2"/>
      <c r="K1" s="2"/>
    </row>
    <row r="2" spans="1:14" s="3" customFormat="1" ht="12.75">
      <c r="A2" s="205" t="s">
        <v>64</v>
      </c>
      <c r="B2" s="205"/>
      <c r="C2" s="205"/>
      <c r="D2" s="205"/>
      <c r="E2" s="205"/>
      <c r="F2" s="205"/>
      <c r="G2" s="205"/>
      <c r="H2" s="205"/>
      <c r="I2" s="205"/>
      <c r="J2" s="205"/>
      <c r="K2" s="205"/>
      <c r="L2" s="205"/>
      <c r="M2" s="205"/>
      <c r="N2" s="205"/>
    </row>
    <row r="3" spans="1:11" ht="15" thickBot="1">
      <c r="A3" s="1"/>
      <c r="D3" s="2"/>
      <c r="G3" s="2"/>
      <c r="J3" s="2"/>
      <c r="K3" s="2"/>
    </row>
    <row r="4" spans="1:14" ht="30" customHeight="1">
      <c r="A4" s="4"/>
      <c r="B4" s="206" t="s">
        <v>26</v>
      </c>
      <c r="C4" s="207"/>
      <c r="D4" s="207"/>
      <c r="E4" s="206" t="s">
        <v>15</v>
      </c>
      <c r="F4" s="207"/>
      <c r="G4" s="208"/>
      <c r="H4" s="210" t="s">
        <v>97</v>
      </c>
      <c r="I4" s="211"/>
      <c r="J4" s="212"/>
      <c r="K4" s="65"/>
      <c r="L4" s="203" t="s">
        <v>68</v>
      </c>
      <c r="M4" s="204"/>
      <c r="N4" s="204"/>
    </row>
    <row r="5" spans="1:14" ht="14.25">
      <c r="A5" s="5"/>
      <c r="B5" s="6" t="s">
        <v>1</v>
      </c>
      <c r="C5" s="7" t="s">
        <v>2</v>
      </c>
      <c r="D5" s="7" t="s">
        <v>0</v>
      </c>
      <c r="E5" s="6" t="s">
        <v>1</v>
      </c>
      <c r="F5" s="7" t="s">
        <v>2</v>
      </c>
      <c r="G5" s="7" t="s">
        <v>0</v>
      </c>
      <c r="H5" s="6" t="s">
        <v>1</v>
      </c>
      <c r="I5" s="7" t="s">
        <v>2</v>
      </c>
      <c r="J5" s="57" t="s">
        <v>0</v>
      </c>
      <c r="K5" s="7"/>
      <c r="L5" s="74" t="s">
        <v>1</v>
      </c>
      <c r="M5" s="7" t="s">
        <v>2</v>
      </c>
      <c r="N5" s="7" t="s">
        <v>0</v>
      </c>
    </row>
    <row r="6" spans="2:14" ht="14.25">
      <c r="B6" s="55"/>
      <c r="C6" s="51"/>
      <c r="D6" s="56"/>
      <c r="E6" s="55"/>
      <c r="F6" s="51"/>
      <c r="G6" s="56"/>
      <c r="H6" s="51"/>
      <c r="I6" s="51"/>
      <c r="J6" s="56"/>
      <c r="K6" s="51"/>
      <c r="L6" s="55"/>
      <c r="M6" s="51"/>
      <c r="N6" s="51"/>
    </row>
    <row r="7" spans="1:14" s="2" customFormat="1" ht="14.25">
      <c r="A7" s="1" t="s">
        <v>22</v>
      </c>
      <c r="B7" s="47"/>
      <c r="C7" s="48"/>
      <c r="D7" s="51"/>
      <c r="E7" s="47"/>
      <c r="F7" s="48"/>
      <c r="G7" s="51"/>
      <c r="H7" s="49"/>
      <c r="I7" s="51"/>
      <c r="J7" s="56"/>
      <c r="K7" s="51"/>
      <c r="L7" s="55"/>
      <c r="M7" s="51"/>
      <c r="N7" s="51"/>
    </row>
    <row r="8" spans="1:14" ht="14.25">
      <c r="A8" s="2" t="s">
        <v>19</v>
      </c>
      <c r="B8" s="54">
        <v>19808</v>
      </c>
      <c r="C8" s="52">
        <v>19760</v>
      </c>
      <c r="D8" s="53">
        <v>39568</v>
      </c>
      <c r="E8" s="54">
        <v>53914</v>
      </c>
      <c r="F8" s="52">
        <v>54061</v>
      </c>
      <c r="G8" s="53">
        <v>107975</v>
      </c>
      <c r="H8" s="54">
        <v>56459</v>
      </c>
      <c r="I8" s="53">
        <v>58389</v>
      </c>
      <c r="J8" s="58">
        <v>114848</v>
      </c>
      <c r="K8" s="51"/>
      <c r="L8" s="55">
        <v>219972</v>
      </c>
      <c r="M8" s="51">
        <v>216174</v>
      </c>
      <c r="N8" s="51">
        <v>436146</v>
      </c>
    </row>
    <row r="9" spans="1:14" ht="14.25">
      <c r="A9" s="2" t="s">
        <v>20</v>
      </c>
      <c r="B9" s="54">
        <v>20879</v>
      </c>
      <c r="C9" s="52">
        <v>20607</v>
      </c>
      <c r="D9" s="53">
        <v>41486</v>
      </c>
      <c r="E9" s="54">
        <v>52934</v>
      </c>
      <c r="F9" s="52">
        <v>51886</v>
      </c>
      <c r="G9" s="53">
        <v>104820</v>
      </c>
      <c r="H9" s="54">
        <v>56477</v>
      </c>
      <c r="I9" s="53">
        <v>57567</v>
      </c>
      <c r="J9" s="58">
        <v>114044</v>
      </c>
      <c r="K9" s="53"/>
      <c r="L9" s="75">
        <v>218480</v>
      </c>
      <c r="M9" s="53">
        <v>211265</v>
      </c>
      <c r="N9" s="53">
        <v>429745</v>
      </c>
    </row>
    <row r="10" spans="1:14" ht="14.25">
      <c r="A10" s="2" t="s">
        <v>21</v>
      </c>
      <c r="B10" s="54">
        <v>21899</v>
      </c>
      <c r="C10" s="52">
        <v>21612</v>
      </c>
      <c r="D10" s="53">
        <v>43511</v>
      </c>
      <c r="E10" s="54">
        <v>51327</v>
      </c>
      <c r="F10" s="52">
        <v>50690</v>
      </c>
      <c r="G10" s="53">
        <v>102017</v>
      </c>
      <c r="H10" s="54">
        <v>55167</v>
      </c>
      <c r="I10" s="53">
        <v>56468</v>
      </c>
      <c r="J10" s="58">
        <v>111635</v>
      </c>
      <c r="K10" s="53"/>
      <c r="L10" s="75">
        <v>216130</v>
      </c>
      <c r="M10" s="53">
        <v>208690</v>
      </c>
      <c r="N10" s="53">
        <v>424820</v>
      </c>
    </row>
    <row r="11" spans="1:14" ht="14.25">
      <c r="A11" s="2" t="s">
        <v>69</v>
      </c>
      <c r="B11" s="75">
        <v>22990</v>
      </c>
      <c r="C11" s="53">
        <v>22726</v>
      </c>
      <c r="D11" s="58">
        <v>45716</v>
      </c>
      <c r="E11" s="75">
        <v>49823</v>
      </c>
      <c r="F11" s="53">
        <v>49648</v>
      </c>
      <c r="G11" s="58">
        <v>99471</v>
      </c>
      <c r="H11" s="53">
        <v>52809</v>
      </c>
      <c r="I11" s="53">
        <v>54465</v>
      </c>
      <c r="J11" s="58">
        <v>107274</v>
      </c>
      <c r="K11" s="53"/>
      <c r="L11" s="75">
        <v>213708</v>
      </c>
      <c r="M11" s="53">
        <v>206977</v>
      </c>
      <c r="N11" s="53">
        <v>420685</v>
      </c>
    </row>
    <row r="12" spans="1:14" ht="14.25">
      <c r="A12" s="2" t="s">
        <v>75</v>
      </c>
      <c r="B12" s="75">
        <v>24206</v>
      </c>
      <c r="C12" s="53">
        <v>23663</v>
      </c>
      <c r="D12" s="58">
        <v>47869</v>
      </c>
      <c r="E12" s="75">
        <v>48799</v>
      </c>
      <c r="F12" s="53">
        <v>48840</v>
      </c>
      <c r="G12" s="58">
        <v>97639</v>
      </c>
      <c r="H12" s="53">
        <v>54316</v>
      </c>
      <c r="I12" s="53">
        <v>55615</v>
      </c>
      <c r="J12" s="58">
        <v>109931</v>
      </c>
      <c r="K12" s="53"/>
      <c r="L12" s="75">
        <v>212699</v>
      </c>
      <c r="M12" s="53">
        <v>206118</v>
      </c>
      <c r="N12" s="53">
        <v>418817</v>
      </c>
    </row>
    <row r="13" spans="1:14" ht="14.25">
      <c r="A13" s="2" t="s">
        <v>76</v>
      </c>
      <c r="B13" s="75">
        <v>25928</v>
      </c>
      <c r="C13" s="53">
        <v>25547</v>
      </c>
      <c r="D13" s="58">
        <v>51475</v>
      </c>
      <c r="E13" s="75">
        <v>48363</v>
      </c>
      <c r="F13" s="53">
        <v>48681</v>
      </c>
      <c r="G13" s="58">
        <v>97044</v>
      </c>
      <c r="H13" s="53">
        <v>52762</v>
      </c>
      <c r="I13" s="53">
        <v>53474</v>
      </c>
      <c r="J13" s="58">
        <v>106236</v>
      </c>
      <c r="K13" s="53"/>
      <c r="L13" s="75">
        <v>211826</v>
      </c>
      <c r="M13" s="53">
        <v>205643</v>
      </c>
      <c r="N13" s="53">
        <v>417469</v>
      </c>
    </row>
    <row r="14" spans="1:14" ht="14.25">
      <c r="A14" s="2" t="s">
        <v>77</v>
      </c>
      <c r="B14" s="75">
        <v>27712</v>
      </c>
      <c r="C14" s="53">
        <v>27198</v>
      </c>
      <c r="D14" s="58">
        <v>54910</v>
      </c>
      <c r="E14" s="75">
        <v>47951</v>
      </c>
      <c r="F14" s="53">
        <v>48382</v>
      </c>
      <c r="G14" s="58">
        <v>96333</v>
      </c>
      <c r="H14" s="53">
        <v>54467</v>
      </c>
      <c r="I14" s="53">
        <v>55060</v>
      </c>
      <c r="J14" s="58">
        <v>109527</v>
      </c>
      <c r="K14" s="53"/>
      <c r="L14" s="75">
        <v>211694</v>
      </c>
      <c r="M14" s="53">
        <v>205153</v>
      </c>
      <c r="N14" s="53">
        <v>416847</v>
      </c>
    </row>
    <row r="15" spans="1:14" ht="14.25">
      <c r="A15" s="2" t="s">
        <v>78</v>
      </c>
      <c r="B15" s="75">
        <v>30724</v>
      </c>
      <c r="C15" s="53">
        <v>29335</v>
      </c>
      <c r="D15" s="58">
        <v>60059</v>
      </c>
      <c r="E15" s="75">
        <v>48424</v>
      </c>
      <c r="F15" s="53">
        <v>48095</v>
      </c>
      <c r="G15" s="58">
        <v>96519</v>
      </c>
      <c r="H15" s="53">
        <v>57258</v>
      </c>
      <c r="I15" s="53">
        <v>57447</v>
      </c>
      <c r="J15" s="58">
        <v>114705</v>
      </c>
      <c r="K15" s="53"/>
      <c r="L15" s="75">
        <v>213211</v>
      </c>
      <c r="M15" s="53">
        <v>205017</v>
      </c>
      <c r="N15" s="53">
        <v>418228</v>
      </c>
    </row>
    <row r="16" spans="1:14" ht="14.25">
      <c r="A16" s="2" t="s">
        <v>91</v>
      </c>
      <c r="B16" s="75">
        <v>32979</v>
      </c>
      <c r="C16" s="53">
        <v>31571</v>
      </c>
      <c r="D16" s="58">
        <v>64550</v>
      </c>
      <c r="E16" s="75">
        <v>48222</v>
      </c>
      <c r="F16" s="53">
        <v>47812</v>
      </c>
      <c r="G16" s="58">
        <v>96034</v>
      </c>
      <c r="H16" s="53">
        <v>56788</v>
      </c>
      <c r="I16" s="53">
        <v>57227</v>
      </c>
      <c r="J16" s="58">
        <v>114015</v>
      </c>
      <c r="K16" s="53"/>
      <c r="L16" s="75">
        <v>213585</v>
      </c>
      <c r="M16" s="53">
        <v>205622</v>
      </c>
      <c r="N16" s="53">
        <v>419207</v>
      </c>
    </row>
    <row r="17" spans="1:14" ht="14.25">
      <c r="A17" s="2" t="s">
        <v>92</v>
      </c>
      <c r="B17" s="75">
        <v>35135</v>
      </c>
      <c r="C17" s="53">
        <v>34100</v>
      </c>
      <c r="D17" s="58">
        <v>69235</v>
      </c>
      <c r="E17" s="75">
        <v>47788</v>
      </c>
      <c r="F17" s="53">
        <v>47723</v>
      </c>
      <c r="G17" s="58">
        <v>95511</v>
      </c>
      <c r="H17" s="53">
        <v>60364</v>
      </c>
      <c r="I17" s="53">
        <v>60830</v>
      </c>
      <c r="J17" s="58">
        <v>121194</v>
      </c>
      <c r="K17" s="53"/>
      <c r="L17" s="75">
        <v>214900</v>
      </c>
      <c r="M17" s="53">
        <v>207075</v>
      </c>
      <c r="N17" s="53">
        <v>421975</v>
      </c>
    </row>
    <row r="18" spans="1:14" ht="14.25">
      <c r="A18" s="2" t="s">
        <v>93</v>
      </c>
      <c r="B18" s="75">
        <v>37814</v>
      </c>
      <c r="C18" s="53">
        <v>36786</v>
      </c>
      <c r="D18" s="58">
        <v>74600</v>
      </c>
      <c r="E18" s="75">
        <v>47857</v>
      </c>
      <c r="F18" s="53">
        <v>48029</v>
      </c>
      <c r="G18" s="58">
        <v>95886</v>
      </c>
      <c r="H18" s="53">
        <v>63289</v>
      </c>
      <c r="I18" s="53">
        <v>63909</v>
      </c>
      <c r="J18" s="58">
        <v>127198</v>
      </c>
      <c r="K18" s="53"/>
      <c r="L18" s="75">
        <v>217482</v>
      </c>
      <c r="M18" s="53">
        <v>209974</v>
      </c>
      <c r="N18" s="53">
        <v>427456</v>
      </c>
    </row>
    <row r="19" spans="1:14" ht="14.25">
      <c r="A19" s="2" t="s">
        <v>94</v>
      </c>
      <c r="B19" s="75">
        <v>40508</v>
      </c>
      <c r="C19" s="53">
        <v>39533</v>
      </c>
      <c r="D19" s="58">
        <v>80041</v>
      </c>
      <c r="E19" s="75">
        <v>48014</v>
      </c>
      <c r="F19" s="53">
        <v>48407</v>
      </c>
      <c r="G19" s="58">
        <v>96421</v>
      </c>
      <c r="H19" s="53">
        <v>85015</v>
      </c>
      <c r="I19" s="53">
        <v>84978</v>
      </c>
      <c r="J19" s="58">
        <v>169993</v>
      </c>
      <c r="K19" s="53"/>
      <c r="L19" s="75">
        <v>220698</v>
      </c>
      <c r="M19" s="53">
        <v>213737</v>
      </c>
      <c r="N19" s="53">
        <v>434435</v>
      </c>
    </row>
    <row r="20" spans="1:14" ht="14.25">
      <c r="A20" s="2" t="s">
        <v>101</v>
      </c>
      <c r="B20" s="75">
        <v>43279</v>
      </c>
      <c r="C20" s="53">
        <v>42310</v>
      </c>
      <c r="D20" s="58">
        <v>85589</v>
      </c>
      <c r="E20" s="75">
        <v>49018</v>
      </c>
      <c r="F20" s="53">
        <v>49286</v>
      </c>
      <c r="G20" s="58">
        <v>98304</v>
      </c>
      <c r="H20" s="53">
        <v>88523</v>
      </c>
      <c r="I20" s="53">
        <v>88888</v>
      </c>
      <c r="J20" s="58">
        <v>177411</v>
      </c>
      <c r="K20" s="53"/>
      <c r="L20" s="75">
        <v>225989</v>
      </c>
      <c r="M20" s="53">
        <v>219164</v>
      </c>
      <c r="N20" s="53">
        <v>445153</v>
      </c>
    </row>
    <row r="21" spans="2:14" ht="14.25">
      <c r="B21" s="75"/>
      <c r="C21" s="53"/>
      <c r="D21" s="58"/>
      <c r="E21" s="75"/>
      <c r="F21" s="53"/>
      <c r="G21" s="58"/>
      <c r="H21" s="53"/>
      <c r="I21" s="53"/>
      <c r="J21" s="58"/>
      <c r="K21" s="51"/>
      <c r="L21" s="55"/>
      <c r="M21" s="51"/>
      <c r="N21" s="51"/>
    </row>
    <row r="22" spans="1:14" ht="14.25">
      <c r="A22" s="1" t="s">
        <v>23</v>
      </c>
      <c r="B22" s="174"/>
      <c r="C22" s="175"/>
      <c r="D22" s="53"/>
      <c r="E22" s="174"/>
      <c r="F22" s="175"/>
      <c r="G22" s="53"/>
      <c r="H22" s="54"/>
      <c r="I22" s="53"/>
      <c r="J22" s="58"/>
      <c r="K22" s="51"/>
      <c r="L22" s="55"/>
      <c r="M22" s="51"/>
      <c r="N22" s="51"/>
    </row>
    <row r="23" spans="1:14" ht="14.25">
      <c r="A23" s="2" t="s">
        <v>19</v>
      </c>
      <c r="B23" s="54">
        <v>1014</v>
      </c>
      <c r="C23" s="52">
        <v>504</v>
      </c>
      <c r="D23" s="53">
        <v>1518</v>
      </c>
      <c r="E23" s="54">
        <v>2890</v>
      </c>
      <c r="F23" s="52">
        <v>1517</v>
      </c>
      <c r="G23" s="53">
        <v>4407</v>
      </c>
      <c r="H23" s="54">
        <v>1551</v>
      </c>
      <c r="I23" s="53">
        <v>772</v>
      </c>
      <c r="J23" s="58">
        <v>2323</v>
      </c>
      <c r="K23" s="51"/>
      <c r="L23" s="55">
        <v>4642</v>
      </c>
      <c r="M23" s="51">
        <v>2293</v>
      </c>
      <c r="N23" s="51">
        <v>6935</v>
      </c>
    </row>
    <row r="24" spans="1:14" ht="14.25">
      <c r="A24" s="2" t="s">
        <v>20</v>
      </c>
      <c r="B24" s="54">
        <v>1095</v>
      </c>
      <c r="C24" s="52">
        <v>577</v>
      </c>
      <c r="D24" s="53">
        <v>1672</v>
      </c>
      <c r="E24" s="54">
        <v>3007</v>
      </c>
      <c r="F24" s="52">
        <v>1600</v>
      </c>
      <c r="G24" s="53">
        <v>4607</v>
      </c>
      <c r="H24" s="54">
        <v>1473</v>
      </c>
      <c r="I24" s="53">
        <v>748</v>
      </c>
      <c r="J24" s="58">
        <v>2221</v>
      </c>
      <c r="K24" s="51"/>
      <c r="L24" s="75">
        <v>4922</v>
      </c>
      <c r="M24" s="53">
        <v>2410</v>
      </c>
      <c r="N24" s="51">
        <v>7332</v>
      </c>
    </row>
    <row r="25" spans="1:14" ht="14.25">
      <c r="A25" s="2" t="s">
        <v>21</v>
      </c>
      <c r="B25" s="54">
        <v>1163</v>
      </c>
      <c r="C25" s="52">
        <v>597</v>
      </c>
      <c r="D25" s="53">
        <v>1760</v>
      </c>
      <c r="E25" s="54">
        <v>3130</v>
      </c>
      <c r="F25" s="52">
        <v>1646</v>
      </c>
      <c r="G25" s="53">
        <v>4776</v>
      </c>
      <c r="H25" s="54">
        <v>1347</v>
      </c>
      <c r="I25" s="53">
        <v>656</v>
      </c>
      <c r="J25" s="58">
        <v>2003</v>
      </c>
      <c r="K25" s="51"/>
      <c r="L25" s="75">
        <v>5290</v>
      </c>
      <c r="M25" s="53">
        <v>2581</v>
      </c>
      <c r="N25" s="51">
        <v>7871</v>
      </c>
    </row>
    <row r="26" spans="1:14" ht="14.25">
      <c r="A26" s="2" t="s">
        <v>69</v>
      </c>
      <c r="B26" s="54">
        <v>1348</v>
      </c>
      <c r="C26" s="52">
        <v>606</v>
      </c>
      <c r="D26" s="53">
        <v>1954</v>
      </c>
      <c r="E26" s="54">
        <v>3187</v>
      </c>
      <c r="F26" s="52">
        <v>1702</v>
      </c>
      <c r="G26" s="53">
        <v>4889</v>
      </c>
      <c r="H26" s="54">
        <v>1437</v>
      </c>
      <c r="I26" s="53">
        <v>695</v>
      </c>
      <c r="J26" s="58">
        <v>2132</v>
      </c>
      <c r="K26" s="51"/>
      <c r="L26" s="75">
        <v>5536</v>
      </c>
      <c r="M26" s="53">
        <v>2705</v>
      </c>
      <c r="N26" s="51">
        <v>8241</v>
      </c>
    </row>
    <row r="27" spans="1:14" ht="14.25">
      <c r="A27" s="2" t="s">
        <v>75</v>
      </c>
      <c r="B27" s="54">
        <v>1443</v>
      </c>
      <c r="C27" s="52">
        <v>640</v>
      </c>
      <c r="D27" s="53">
        <v>2083</v>
      </c>
      <c r="E27" s="54">
        <v>3343</v>
      </c>
      <c r="F27" s="52">
        <v>1759</v>
      </c>
      <c r="G27" s="53">
        <v>5102</v>
      </c>
      <c r="H27" s="54">
        <v>1786</v>
      </c>
      <c r="I27" s="53">
        <v>906</v>
      </c>
      <c r="J27" s="58">
        <v>2692</v>
      </c>
      <c r="K27" s="51"/>
      <c r="L27" s="75">
        <v>5857</v>
      </c>
      <c r="M27" s="53">
        <v>2779</v>
      </c>
      <c r="N27" s="51">
        <v>8636</v>
      </c>
    </row>
    <row r="28" spans="1:14" ht="14.25">
      <c r="A28" s="2" t="s">
        <v>76</v>
      </c>
      <c r="B28" s="54">
        <v>1507</v>
      </c>
      <c r="C28" s="52">
        <v>710</v>
      </c>
      <c r="D28" s="53">
        <v>2217</v>
      </c>
      <c r="E28" s="54">
        <v>3456</v>
      </c>
      <c r="F28" s="52">
        <v>1877</v>
      </c>
      <c r="G28" s="53">
        <v>5333</v>
      </c>
      <c r="H28" s="54">
        <v>1978</v>
      </c>
      <c r="I28" s="53">
        <v>938</v>
      </c>
      <c r="J28" s="58">
        <v>2916</v>
      </c>
      <c r="K28" s="51"/>
      <c r="L28" s="75">
        <v>5987</v>
      </c>
      <c r="M28" s="53">
        <v>2880</v>
      </c>
      <c r="N28" s="51">
        <v>8867</v>
      </c>
    </row>
    <row r="29" spans="1:14" ht="14.25">
      <c r="A29" s="2" t="s">
        <v>77</v>
      </c>
      <c r="B29" s="54">
        <v>1469</v>
      </c>
      <c r="C29" s="52">
        <v>748</v>
      </c>
      <c r="D29" s="53">
        <v>2217</v>
      </c>
      <c r="E29" s="54">
        <v>3324</v>
      </c>
      <c r="F29" s="52">
        <v>1828</v>
      </c>
      <c r="G29" s="53">
        <v>5152</v>
      </c>
      <c r="H29" s="54">
        <v>1949</v>
      </c>
      <c r="I29" s="53">
        <v>970</v>
      </c>
      <c r="J29" s="58">
        <v>2919</v>
      </c>
      <c r="K29" s="51"/>
      <c r="L29" s="75">
        <v>5910</v>
      </c>
      <c r="M29" s="53">
        <v>2897</v>
      </c>
      <c r="N29" s="51">
        <v>8807</v>
      </c>
    </row>
    <row r="30" spans="1:14" ht="14.25">
      <c r="A30" s="2" t="s">
        <v>78</v>
      </c>
      <c r="B30" s="54">
        <v>1508</v>
      </c>
      <c r="C30" s="52">
        <v>793</v>
      </c>
      <c r="D30" s="53">
        <v>2301</v>
      </c>
      <c r="E30" s="54">
        <v>3247</v>
      </c>
      <c r="F30" s="52">
        <v>1842</v>
      </c>
      <c r="G30" s="53">
        <v>5089</v>
      </c>
      <c r="H30" s="54">
        <v>2117</v>
      </c>
      <c r="I30" s="53">
        <v>1116</v>
      </c>
      <c r="J30" s="58">
        <v>3233</v>
      </c>
      <c r="K30" s="51"/>
      <c r="L30" s="75">
        <v>5836</v>
      </c>
      <c r="M30" s="53">
        <v>2918</v>
      </c>
      <c r="N30" s="51">
        <v>8754</v>
      </c>
    </row>
    <row r="31" spans="1:14" ht="14.25">
      <c r="A31" s="2" t="s">
        <v>91</v>
      </c>
      <c r="B31" s="54">
        <v>1619</v>
      </c>
      <c r="C31" s="52">
        <v>861</v>
      </c>
      <c r="D31" s="53">
        <v>2480</v>
      </c>
      <c r="E31" s="54">
        <v>3216</v>
      </c>
      <c r="F31" s="52">
        <v>1802</v>
      </c>
      <c r="G31" s="53">
        <v>5018</v>
      </c>
      <c r="H31" s="54">
        <v>2272</v>
      </c>
      <c r="I31" s="53">
        <v>1173</v>
      </c>
      <c r="J31" s="58">
        <v>3445</v>
      </c>
      <c r="K31" s="51"/>
      <c r="L31" s="75">
        <v>5950</v>
      </c>
      <c r="M31" s="53">
        <v>2914</v>
      </c>
      <c r="N31" s="51">
        <v>8864</v>
      </c>
    </row>
    <row r="32" spans="1:14" ht="14.25">
      <c r="A32" s="2" t="s">
        <v>92</v>
      </c>
      <c r="B32" s="54">
        <v>1903</v>
      </c>
      <c r="C32" s="52">
        <v>888</v>
      </c>
      <c r="D32" s="53">
        <v>2791</v>
      </c>
      <c r="E32" s="54">
        <v>3450</v>
      </c>
      <c r="F32" s="52">
        <v>1778</v>
      </c>
      <c r="G32" s="53">
        <v>5228</v>
      </c>
      <c r="H32" s="54">
        <v>2514</v>
      </c>
      <c r="I32" s="53">
        <v>1268</v>
      </c>
      <c r="J32" s="58">
        <v>3782</v>
      </c>
      <c r="K32" s="51"/>
      <c r="L32" s="75">
        <v>6128</v>
      </c>
      <c r="M32" s="53">
        <v>2852</v>
      </c>
      <c r="N32" s="51">
        <v>8980</v>
      </c>
    </row>
    <row r="33" spans="1:14" ht="14.25">
      <c r="A33" s="2" t="s">
        <v>93</v>
      </c>
      <c r="B33" s="54">
        <v>1894</v>
      </c>
      <c r="C33" s="52">
        <v>843</v>
      </c>
      <c r="D33" s="53">
        <v>2737</v>
      </c>
      <c r="E33" s="54">
        <v>3331</v>
      </c>
      <c r="F33" s="52">
        <v>1738</v>
      </c>
      <c r="G33" s="53">
        <v>5069</v>
      </c>
      <c r="H33" s="54">
        <v>2751</v>
      </c>
      <c r="I33" s="53">
        <v>1362</v>
      </c>
      <c r="J33" s="58">
        <v>4113</v>
      </c>
      <c r="K33" s="51"/>
      <c r="L33" s="75">
        <v>6065</v>
      </c>
      <c r="M33" s="53">
        <v>2789</v>
      </c>
      <c r="N33" s="51">
        <v>8854</v>
      </c>
    </row>
    <row r="34" spans="1:14" ht="14.25">
      <c r="A34" s="2" t="s">
        <v>94</v>
      </c>
      <c r="B34" s="54">
        <v>1922</v>
      </c>
      <c r="C34" s="52">
        <v>887</v>
      </c>
      <c r="D34" s="53">
        <v>2809</v>
      </c>
      <c r="E34" s="54">
        <v>3298</v>
      </c>
      <c r="F34" s="52">
        <v>1753</v>
      </c>
      <c r="G34" s="53">
        <v>5051</v>
      </c>
      <c r="H34" s="54">
        <v>4023</v>
      </c>
      <c r="I34" s="53">
        <v>2019</v>
      </c>
      <c r="J34" s="58">
        <v>6042</v>
      </c>
      <c r="K34" s="51"/>
      <c r="L34" s="75">
        <v>6079</v>
      </c>
      <c r="M34" s="53">
        <v>2896</v>
      </c>
      <c r="N34" s="51">
        <v>8975</v>
      </c>
    </row>
    <row r="35" spans="1:14" ht="14.25">
      <c r="A35" s="2" t="s">
        <v>101</v>
      </c>
      <c r="B35" s="75">
        <v>1999</v>
      </c>
      <c r="C35" s="53">
        <v>946</v>
      </c>
      <c r="D35" s="58">
        <v>2945</v>
      </c>
      <c r="E35" s="75">
        <v>3244</v>
      </c>
      <c r="F35" s="53">
        <v>1743</v>
      </c>
      <c r="G35" s="58">
        <v>4987</v>
      </c>
      <c r="H35" s="53">
        <v>4133</v>
      </c>
      <c r="I35" s="53">
        <v>2092</v>
      </c>
      <c r="J35" s="58">
        <v>6225</v>
      </c>
      <c r="K35" s="53"/>
      <c r="L35" s="75">
        <v>6076</v>
      </c>
      <c r="M35" s="53">
        <v>2900</v>
      </c>
      <c r="N35" s="53">
        <v>8976</v>
      </c>
    </row>
    <row r="37" spans="1:14" ht="45.75" customHeight="1">
      <c r="A37" s="213" t="s">
        <v>98</v>
      </c>
      <c r="B37" s="213"/>
      <c r="C37" s="213"/>
      <c r="D37" s="213"/>
      <c r="E37" s="213"/>
      <c r="F37" s="213"/>
      <c r="G37" s="213"/>
      <c r="H37" s="213"/>
      <c r="I37" s="213"/>
      <c r="J37" s="213"/>
      <c r="K37" s="213"/>
      <c r="L37" s="213"/>
      <c r="M37" s="213"/>
      <c r="N37" s="213"/>
    </row>
  </sheetData>
  <sheetProtection/>
  <mergeCells count="6">
    <mergeCell ref="B4:D4"/>
    <mergeCell ref="E4:G4"/>
    <mergeCell ref="H4:J4"/>
    <mergeCell ref="L4:N4"/>
    <mergeCell ref="A2:N2"/>
    <mergeCell ref="A37:N37"/>
  </mergeCells>
  <printOptions/>
  <pageMargins left="0.5118110236220472" right="0.5118110236220472" top="0.7480314960629921" bottom="0.7480314960629921" header="0.31496062992125984" footer="0.31496062992125984"/>
  <pageSetup fitToHeight="1" fitToWidth="1" horizontalDpi="600" verticalDpi="600" orientation="landscape" paperSize="9" scale="83"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AM55"/>
  <sheetViews>
    <sheetView zoomScalePageLayoutView="0" workbookViewId="0" topLeftCell="A1">
      <selection activeCell="A61" sqref="A61"/>
    </sheetView>
  </sheetViews>
  <sheetFormatPr defaultColWidth="9.140625" defaultRowHeight="15"/>
  <cols>
    <col min="1" max="1" width="24.8515625" style="146" customWidth="1"/>
    <col min="2" max="2" width="11.140625" style="29" customWidth="1"/>
    <col min="3" max="3" width="11.7109375" style="29" customWidth="1"/>
    <col min="4" max="4" width="11.140625" style="68" customWidth="1"/>
    <col min="5" max="5" width="11.140625" style="29" customWidth="1"/>
    <col min="6" max="6" width="11.7109375" style="29" customWidth="1"/>
    <col min="7" max="8" width="11.140625" style="29" customWidth="1"/>
    <col min="9" max="9" width="9.8515625" style="68" customWidth="1"/>
    <col min="10" max="10" width="7.57421875" style="68" customWidth="1"/>
    <col min="11" max="11" width="25.421875" style="146" customWidth="1"/>
    <col min="12" max="12" width="9.7109375" style="29" bestFit="1" customWidth="1"/>
    <col min="13" max="13" width="9.7109375" style="29" customWidth="1"/>
    <col min="14" max="14" width="10.57421875" style="29" customWidth="1"/>
    <col min="15" max="15" width="9.7109375" style="68" bestFit="1" customWidth="1"/>
    <col min="16" max="17" width="10.00390625" style="29" customWidth="1"/>
    <col min="18" max="18" width="8.8515625" style="29" customWidth="1"/>
    <col min="19" max="19" width="10.28125" style="29" customWidth="1"/>
    <col min="20" max="20" width="10.140625" style="68" customWidth="1"/>
    <col min="21" max="16384" width="8.8515625" style="29" customWidth="1"/>
  </cols>
  <sheetData>
    <row r="1" spans="1:20" ht="14.25">
      <c r="A1" s="1"/>
      <c r="K1" s="1"/>
      <c r="L1" s="218"/>
      <c r="M1" s="218"/>
      <c r="N1" s="218"/>
      <c r="O1" s="218"/>
      <c r="P1" s="218"/>
      <c r="Q1" s="218"/>
      <c r="R1" s="218"/>
      <c r="S1" s="218"/>
      <c r="T1" s="218"/>
    </row>
    <row r="2" spans="1:20" ht="14.25">
      <c r="A2" s="218" t="s">
        <v>24</v>
      </c>
      <c r="B2" s="218"/>
      <c r="C2" s="218"/>
      <c r="D2" s="218"/>
      <c r="E2" s="218"/>
      <c r="F2" s="218"/>
      <c r="G2" s="218"/>
      <c r="H2" s="218"/>
      <c r="I2" s="218"/>
      <c r="J2" s="148"/>
      <c r="K2" s="218" t="s">
        <v>24</v>
      </c>
      <c r="L2" s="218"/>
      <c r="M2" s="218"/>
      <c r="N2" s="218"/>
      <c r="O2" s="218"/>
      <c r="P2" s="218"/>
      <c r="Q2" s="218"/>
      <c r="R2" s="218"/>
      <c r="S2" s="218"/>
      <c r="T2" s="218"/>
    </row>
    <row r="3" spans="1:20" s="190" customFormat="1" ht="14.25">
      <c r="A3" s="217" t="s">
        <v>100</v>
      </c>
      <c r="B3" s="217"/>
      <c r="C3" s="217"/>
      <c r="D3" s="217"/>
      <c r="E3" s="217"/>
      <c r="F3" s="217"/>
      <c r="G3" s="217"/>
      <c r="H3" s="217"/>
      <c r="I3" s="217"/>
      <c r="J3" s="196"/>
      <c r="K3" s="217" t="s">
        <v>100</v>
      </c>
      <c r="L3" s="217"/>
      <c r="M3" s="217"/>
      <c r="N3" s="217"/>
      <c r="O3" s="217"/>
      <c r="P3" s="217"/>
      <c r="Q3" s="217"/>
      <c r="R3" s="217"/>
      <c r="S3" s="217"/>
      <c r="T3" s="217"/>
    </row>
    <row r="4" spans="1:20" ht="6.75" customHeight="1">
      <c r="A4" s="148"/>
      <c r="B4" s="148"/>
      <c r="C4" s="148"/>
      <c r="D4" s="148"/>
      <c r="E4" s="148"/>
      <c r="F4" s="148"/>
      <c r="G4" s="148"/>
      <c r="H4" s="148"/>
      <c r="I4" s="148"/>
      <c r="J4" s="148"/>
      <c r="K4" s="148"/>
      <c r="L4" s="148"/>
      <c r="M4" s="148"/>
      <c r="N4" s="148"/>
      <c r="O4" s="148"/>
      <c r="P4" s="148"/>
      <c r="Q4" s="148"/>
      <c r="R4" s="148"/>
      <c r="S4" s="148"/>
      <c r="T4" s="148"/>
    </row>
    <row r="5" spans="1:21" s="150" customFormat="1" ht="14.25">
      <c r="A5" s="218" t="s">
        <v>26</v>
      </c>
      <c r="B5" s="218"/>
      <c r="C5" s="218"/>
      <c r="D5" s="218"/>
      <c r="E5" s="218"/>
      <c r="F5" s="218"/>
      <c r="G5" s="218"/>
      <c r="H5" s="218"/>
      <c r="I5" s="218"/>
      <c r="J5" s="148"/>
      <c r="K5" s="219" t="s">
        <v>15</v>
      </c>
      <c r="L5" s="219"/>
      <c r="M5" s="219"/>
      <c r="N5" s="219"/>
      <c r="O5" s="219"/>
      <c r="P5" s="219"/>
      <c r="Q5" s="219"/>
      <c r="R5" s="219"/>
      <c r="S5" s="219"/>
      <c r="T5" s="219"/>
      <c r="U5" s="29"/>
    </row>
    <row r="6" spans="1:21" s="150" customFormat="1" ht="6.75" customHeight="1" thickBot="1">
      <c r="A6" s="148"/>
      <c r="B6" s="148"/>
      <c r="C6" s="148"/>
      <c r="D6" s="148"/>
      <c r="E6" s="148"/>
      <c r="F6" s="148"/>
      <c r="G6" s="148"/>
      <c r="H6" s="148"/>
      <c r="I6" s="148"/>
      <c r="J6" s="148"/>
      <c r="K6" s="149"/>
      <c r="L6" s="149"/>
      <c r="M6" s="149"/>
      <c r="N6" s="149"/>
      <c r="O6" s="149"/>
      <c r="P6" s="149"/>
      <c r="Q6" s="149"/>
      <c r="R6" s="149"/>
      <c r="S6" s="149"/>
      <c r="T6" s="149"/>
      <c r="U6" s="29"/>
    </row>
    <row r="7" spans="1:20" ht="14.25">
      <c r="A7" s="151"/>
      <c r="B7" s="215" t="s">
        <v>33</v>
      </c>
      <c r="C7" s="215"/>
      <c r="D7" s="216"/>
      <c r="E7" s="214" t="s">
        <v>34</v>
      </c>
      <c r="F7" s="215"/>
      <c r="G7" s="216"/>
      <c r="H7" s="152"/>
      <c r="I7" s="153"/>
      <c r="J7" s="147"/>
      <c r="K7" s="153"/>
      <c r="L7" s="214" t="s">
        <v>33</v>
      </c>
      <c r="M7" s="215"/>
      <c r="N7" s="215"/>
      <c r="O7" s="215"/>
      <c r="P7" s="214" t="s">
        <v>34</v>
      </c>
      <c r="Q7" s="215"/>
      <c r="R7" s="216"/>
      <c r="S7" s="152"/>
      <c r="T7" s="153"/>
    </row>
    <row r="8" spans="1:20" ht="65.25" customHeight="1">
      <c r="A8" s="85"/>
      <c r="B8" s="82" t="s">
        <v>45</v>
      </c>
      <c r="C8" s="82" t="s">
        <v>60</v>
      </c>
      <c r="D8" s="83" t="s">
        <v>36</v>
      </c>
      <c r="E8" s="82" t="s">
        <v>46</v>
      </c>
      <c r="F8" s="82" t="s">
        <v>61</v>
      </c>
      <c r="G8" s="154" t="s">
        <v>37</v>
      </c>
      <c r="H8" s="82" t="s">
        <v>32</v>
      </c>
      <c r="I8" s="84" t="s">
        <v>14</v>
      </c>
      <c r="J8" s="81"/>
      <c r="K8" s="85"/>
      <c r="L8" s="86" t="s">
        <v>27</v>
      </c>
      <c r="M8" s="87" t="s">
        <v>28</v>
      </c>
      <c r="N8" s="87" t="s">
        <v>29</v>
      </c>
      <c r="O8" s="88" t="s">
        <v>36</v>
      </c>
      <c r="P8" s="87" t="s">
        <v>35</v>
      </c>
      <c r="Q8" s="87" t="s">
        <v>30</v>
      </c>
      <c r="R8" s="88" t="s">
        <v>37</v>
      </c>
      <c r="S8" s="155" t="s">
        <v>32</v>
      </c>
      <c r="T8" s="84" t="s">
        <v>14</v>
      </c>
    </row>
    <row r="9" spans="1:20" ht="14.25">
      <c r="A9" s="156" t="s">
        <v>3</v>
      </c>
      <c r="B9" s="157"/>
      <c r="C9" s="157"/>
      <c r="D9" s="158"/>
      <c r="E9" s="159"/>
      <c r="F9" s="159"/>
      <c r="G9" s="158"/>
      <c r="H9" s="159"/>
      <c r="I9" s="160"/>
      <c r="J9" s="36"/>
      <c r="K9" s="161" t="s">
        <v>3</v>
      </c>
      <c r="L9" s="162"/>
      <c r="M9" s="157"/>
      <c r="N9" s="159"/>
      <c r="O9" s="163"/>
      <c r="P9" s="159"/>
      <c r="Q9" s="159"/>
      <c r="R9" s="158"/>
      <c r="S9" s="164"/>
      <c r="T9" s="160"/>
    </row>
    <row r="10" spans="1:39" ht="14.25">
      <c r="A10" s="30" t="s">
        <v>4</v>
      </c>
      <c r="B10" s="18">
        <v>3757</v>
      </c>
      <c r="C10" s="18">
        <v>1782</v>
      </c>
      <c r="D10" s="66">
        <f>SUM(B10:C10)</f>
        <v>5539</v>
      </c>
      <c r="E10" s="18">
        <v>14486</v>
      </c>
      <c r="F10" s="18">
        <v>1908</v>
      </c>
      <c r="G10" s="66">
        <f>SUM(E10:F10)</f>
        <v>16394</v>
      </c>
      <c r="H10" s="18">
        <v>103</v>
      </c>
      <c r="I10" s="66">
        <f>SUM(G10,D10,H10)</f>
        <v>22036</v>
      </c>
      <c r="J10" s="79"/>
      <c r="K10" s="165" t="s">
        <v>4</v>
      </c>
      <c r="L10" s="17">
        <v>2118</v>
      </c>
      <c r="M10" s="18">
        <v>1942</v>
      </c>
      <c r="N10" s="18">
        <v>3337</v>
      </c>
      <c r="O10" s="66">
        <f>SUM(L10:N10)</f>
        <v>7397</v>
      </c>
      <c r="P10" s="18">
        <v>6997</v>
      </c>
      <c r="Q10" s="18">
        <v>7443</v>
      </c>
      <c r="R10" s="66">
        <f>SUM(P10:Q10)</f>
        <v>14440</v>
      </c>
      <c r="S10" s="166">
        <v>199</v>
      </c>
      <c r="T10" s="66">
        <f>SUM(R10,O10,S10)</f>
        <v>22036</v>
      </c>
      <c r="AD10" s="16"/>
      <c r="AE10" s="16"/>
      <c r="AF10" s="16"/>
      <c r="AG10" s="16"/>
      <c r="AH10" s="16"/>
      <c r="AI10" s="16"/>
      <c r="AJ10" s="16"/>
      <c r="AK10" s="16"/>
      <c r="AL10" s="16"/>
      <c r="AM10" s="16"/>
    </row>
    <row r="11" spans="1:39" ht="14.25">
      <c r="A11" s="30" t="s">
        <v>5</v>
      </c>
      <c r="B11" s="18">
        <v>10081</v>
      </c>
      <c r="C11" s="18">
        <v>4769</v>
      </c>
      <c r="D11" s="66">
        <f>SUM(B11:C11)</f>
        <v>14850</v>
      </c>
      <c r="E11" s="18">
        <v>65299</v>
      </c>
      <c r="F11" s="18">
        <v>6300</v>
      </c>
      <c r="G11" s="66">
        <f>SUM(E11:F11)</f>
        <v>71599</v>
      </c>
      <c r="H11" s="18">
        <v>201</v>
      </c>
      <c r="I11" s="66">
        <f>SUM(G11,D11,H11)</f>
        <v>86650</v>
      </c>
      <c r="J11" s="79"/>
      <c r="K11" s="165" t="s">
        <v>5</v>
      </c>
      <c r="L11" s="17">
        <v>4361</v>
      </c>
      <c r="M11" s="18">
        <v>4638</v>
      </c>
      <c r="N11" s="18">
        <v>9598</v>
      </c>
      <c r="O11" s="66">
        <f>SUM(L11:N11)</f>
        <v>18597</v>
      </c>
      <c r="P11" s="18">
        <v>28383</v>
      </c>
      <c r="Q11" s="18">
        <v>39102</v>
      </c>
      <c r="R11" s="66">
        <f>SUM(P11:Q11)</f>
        <v>67485</v>
      </c>
      <c r="S11" s="166">
        <v>568</v>
      </c>
      <c r="T11" s="66">
        <f>SUM(R11,O11,S11)</f>
        <v>86650</v>
      </c>
      <c r="U11" s="150"/>
      <c r="AD11" s="16"/>
      <c r="AE11" s="16"/>
      <c r="AF11" s="16"/>
      <c r="AG11" s="16"/>
      <c r="AH11" s="16"/>
      <c r="AI11" s="16"/>
      <c r="AJ11" s="16"/>
      <c r="AK11" s="16"/>
      <c r="AL11" s="16"/>
      <c r="AM11" s="16"/>
    </row>
    <row r="12" spans="1:39" ht="14.25">
      <c r="A12" s="30" t="s">
        <v>6</v>
      </c>
      <c r="B12" s="18">
        <v>607</v>
      </c>
      <c r="C12" s="18">
        <v>326</v>
      </c>
      <c r="D12" s="66">
        <f>SUM(B12:C12)</f>
        <v>933</v>
      </c>
      <c r="E12" s="18">
        <v>3270</v>
      </c>
      <c r="F12" s="18">
        <v>371</v>
      </c>
      <c r="G12" s="66">
        <f>SUM(E12:F12)</f>
        <v>3641</v>
      </c>
      <c r="H12" s="18">
        <v>18</v>
      </c>
      <c r="I12" s="66">
        <f>SUM(G12,D12,H12)</f>
        <v>4592</v>
      </c>
      <c r="J12" s="79"/>
      <c r="K12" s="165" t="s">
        <v>6</v>
      </c>
      <c r="L12" s="17">
        <v>362</v>
      </c>
      <c r="M12" s="18">
        <v>413</v>
      </c>
      <c r="N12" s="18">
        <v>951</v>
      </c>
      <c r="O12" s="66">
        <f>SUM(L12:N12)</f>
        <v>1726</v>
      </c>
      <c r="P12" s="18">
        <v>1844</v>
      </c>
      <c r="Q12" s="18">
        <v>978</v>
      </c>
      <c r="R12" s="66">
        <f>SUM(P12:Q12)</f>
        <v>2822</v>
      </c>
      <c r="S12" s="166">
        <v>44</v>
      </c>
      <c r="T12" s="66">
        <f>SUM(R12,O12,S12)</f>
        <v>4592</v>
      </c>
      <c r="U12" s="150"/>
      <c r="AD12" s="16"/>
      <c r="AE12" s="16"/>
      <c r="AF12" s="16"/>
      <c r="AG12" s="16"/>
      <c r="AH12" s="16"/>
      <c r="AI12" s="16"/>
      <c r="AJ12" s="16"/>
      <c r="AK12" s="16"/>
      <c r="AL12" s="16"/>
      <c r="AM12" s="16"/>
    </row>
    <row r="13" spans="1:39" ht="14.25">
      <c r="A13" s="30" t="s">
        <v>7</v>
      </c>
      <c r="B13" s="18">
        <v>2665</v>
      </c>
      <c r="C13" s="18">
        <v>1102</v>
      </c>
      <c r="D13" s="66">
        <f>SUM(B13:C13)</f>
        <v>3767</v>
      </c>
      <c r="E13" s="18">
        <v>6186</v>
      </c>
      <c r="F13" s="18">
        <v>972</v>
      </c>
      <c r="G13" s="66">
        <f>SUM(E13:F13)</f>
        <v>7158</v>
      </c>
      <c r="H13" s="18">
        <v>99</v>
      </c>
      <c r="I13" s="66">
        <f>SUM(G13,D13,H13)</f>
        <v>11024</v>
      </c>
      <c r="J13" s="79"/>
      <c r="K13" s="165" t="s">
        <v>7</v>
      </c>
      <c r="L13" s="17">
        <v>1651</v>
      </c>
      <c r="M13" s="18">
        <v>1164</v>
      </c>
      <c r="N13" s="18">
        <v>1740</v>
      </c>
      <c r="O13" s="66">
        <f>SUM(L13:N13)</f>
        <v>4555</v>
      </c>
      <c r="P13" s="18">
        <v>3380</v>
      </c>
      <c r="Q13" s="18">
        <v>2938</v>
      </c>
      <c r="R13" s="66">
        <f>SUM(P13:Q13)</f>
        <v>6318</v>
      </c>
      <c r="S13" s="166">
        <v>151</v>
      </c>
      <c r="T13" s="66">
        <f>SUM(R13,O13,S13)</f>
        <v>11024</v>
      </c>
      <c r="AD13" s="16"/>
      <c r="AE13" s="16"/>
      <c r="AF13" s="16"/>
      <c r="AG13" s="16"/>
      <c r="AH13" s="16"/>
      <c r="AI13" s="16"/>
      <c r="AJ13" s="16"/>
      <c r="AK13" s="16"/>
      <c r="AL13" s="16"/>
      <c r="AM13" s="16"/>
    </row>
    <row r="14" spans="1:39" ht="14.25">
      <c r="A14" s="167" t="s">
        <v>0</v>
      </c>
      <c r="B14" s="22">
        <v>17110</v>
      </c>
      <c r="C14" s="22">
        <v>7979</v>
      </c>
      <c r="D14" s="22">
        <f>SUM(B14:C14)</f>
        <v>25089</v>
      </c>
      <c r="E14" s="22">
        <v>89241</v>
      </c>
      <c r="F14" s="22">
        <v>9551</v>
      </c>
      <c r="G14" s="22">
        <f>SUM(E14:F14)</f>
        <v>98792</v>
      </c>
      <c r="H14" s="22">
        <v>421</v>
      </c>
      <c r="I14" s="22">
        <f>SUM(G14,D14,H14)</f>
        <v>124302</v>
      </c>
      <c r="J14" s="80"/>
      <c r="K14" s="168" t="s">
        <v>0</v>
      </c>
      <c r="L14" s="21">
        <v>8492</v>
      </c>
      <c r="M14" s="22">
        <v>8157</v>
      </c>
      <c r="N14" s="22">
        <v>15626</v>
      </c>
      <c r="O14" s="22">
        <f>SUM(L14:N14)</f>
        <v>32275</v>
      </c>
      <c r="P14" s="22">
        <v>40604</v>
      </c>
      <c r="Q14" s="22">
        <v>50461</v>
      </c>
      <c r="R14" s="22">
        <f>SUM(P14:Q14)</f>
        <v>91065</v>
      </c>
      <c r="S14" s="22">
        <v>962</v>
      </c>
      <c r="T14" s="22">
        <f>SUM(R14,O14,S14)</f>
        <v>124302</v>
      </c>
      <c r="AD14" s="16"/>
      <c r="AE14" s="16"/>
      <c r="AF14" s="16"/>
      <c r="AG14" s="16"/>
      <c r="AH14" s="16"/>
      <c r="AI14" s="16"/>
      <c r="AJ14" s="16"/>
      <c r="AK14" s="16"/>
      <c r="AL14" s="16"/>
      <c r="AM14" s="16"/>
    </row>
    <row r="15" spans="1:39" ht="14.25">
      <c r="A15" s="146" t="s">
        <v>8</v>
      </c>
      <c r="B15" s="18"/>
      <c r="C15" s="18"/>
      <c r="D15" s="66"/>
      <c r="E15" s="18"/>
      <c r="F15" s="18"/>
      <c r="G15" s="66"/>
      <c r="H15" s="18"/>
      <c r="I15" s="66"/>
      <c r="J15" s="80"/>
      <c r="K15" s="169" t="s">
        <v>8</v>
      </c>
      <c r="L15" s="17"/>
      <c r="M15" s="18"/>
      <c r="N15" s="18"/>
      <c r="O15" s="66"/>
      <c r="P15" s="18"/>
      <c r="Q15" s="18"/>
      <c r="R15" s="66"/>
      <c r="S15" s="166"/>
      <c r="T15" s="66"/>
      <c r="AD15" s="16"/>
      <c r="AE15" s="16"/>
      <c r="AF15" s="16"/>
      <c r="AG15" s="16"/>
      <c r="AH15" s="16"/>
      <c r="AI15" s="16"/>
      <c r="AJ15" s="16"/>
      <c r="AK15" s="16"/>
      <c r="AL15" s="16"/>
      <c r="AM15" s="16"/>
    </row>
    <row r="16" spans="1:39" ht="14.25">
      <c r="A16" s="30" t="s">
        <v>4</v>
      </c>
      <c r="B16" s="18">
        <v>2816</v>
      </c>
      <c r="C16" s="18">
        <v>1306</v>
      </c>
      <c r="D16" s="66">
        <f>SUM(B16:C16)</f>
        <v>4122</v>
      </c>
      <c r="E16" s="18">
        <v>9994</v>
      </c>
      <c r="F16" s="18">
        <v>1797</v>
      </c>
      <c r="G16" s="66">
        <f>SUM(E16:F16)</f>
        <v>11791</v>
      </c>
      <c r="H16" s="18">
        <v>18</v>
      </c>
      <c r="I16" s="66">
        <f>SUM(G16,D16,H16)</f>
        <v>15931</v>
      </c>
      <c r="J16" s="79"/>
      <c r="K16" s="165" t="s">
        <v>4</v>
      </c>
      <c r="L16" s="17">
        <v>550</v>
      </c>
      <c r="M16" s="18">
        <v>844</v>
      </c>
      <c r="N16" s="18">
        <v>2012</v>
      </c>
      <c r="O16" s="66">
        <f>SUM(L16:N16)</f>
        <v>3406</v>
      </c>
      <c r="P16" s="18">
        <v>5454</v>
      </c>
      <c r="Q16" s="18">
        <v>6921</v>
      </c>
      <c r="R16" s="66">
        <f>SUM(P16:Q16)</f>
        <v>12375</v>
      </c>
      <c r="S16" s="166">
        <v>150</v>
      </c>
      <c r="T16" s="66">
        <f>SUM(R16,O16,S16)</f>
        <v>15931</v>
      </c>
      <c r="AD16" s="16"/>
      <c r="AE16" s="16"/>
      <c r="AF16" s="16"/>
      <c r="AG16" s="16"/>
      <c r="AH16" s="16"/>
      <c r="AI16" s="16"/>
      <c r="AJ16" s="16"/>
      <c r="AK16" s="16"/>
      <c r="AL16" s="16"/>
      <c r="AM16" s="16"/>
    </row>
    <row r="17" spans="1:39" ht="14.25">
      <c r="A17" s="30" t="s">
        <v>5</v>
      </c>
      <c r="B17" s="18">
        <v>7940</v>
      </c>
      <c r="C17" s="18">
        <v>3226</v>
      </c>
      <c r="D17" s="66">
        <f>SUM(B17:C17)</f>
        <v>11166</v>
      </c>
      <c r="E17" s="18">
        <v>31010</v>
      </c>
      <c r="F17" s="18">
        <v>4925</v>
      </c>
      <c r="G17" s="66">
        <f>SUM(E17:F17)</f>
        <v>35935</v>
      </c>
      <c r="H17" s="18">
        <v>51</v>
      </c>
      <c r="I17" s="66">
        <f>SUM(G17,D17,H17)</f>
        <v>47152</v>
      </c>
      <c r="J17" s="79"/>
      <c r="K17" s="165" t="s">
        <v>5</v>
      </c>
      <c r="L17" s="17">
        <v>1162</v>
      </c>
      <c r="M17" s="18">
        <v>1651</v>
      </c>
      <c r="N17" s="18">
        <v>3928</v>
      </c>
      <c r="O17" s="66">
        <f>SUM(L17:N17)</f>
        <v>6741</v>
      </c>
      <c r="P17" s="18">
        <v>12947</v>
      </c>
      <c r="Q17" s="18">
        <v>27139</v>
      </c>
      <c r="R17" s="66">
        <f>SUM(P17:Q17)</f>
        <v>40086</v>
      </c>
      <c r="S17" s="166">
        <v>325</v>
      </c>
      <c r="T17" s="66">
        <f>SUM(R17,O17,S17)</f>
        <v>47152</v>
      </c>
      <c r="AD17" s="16"/>
      <c r="AE17" s="16"/>
      <c r="AF17" s="16"/>
      <c r="AG17" s="16"/>
      <c r="AH17" s="16"/>
      <c r="AI17" s="16"/>
      <c r="AJ17" s="16"/>
      <c r="AK17" s="16"/>
      <c r="AL17" s="16"/>
      <c r="AM17" s="16"/>
    </row>
    <row r="18" spans="1:39" ht="14.25">
      <c r="A18" s="30" t="s">
        <v>6</v>
      </c>
      <c r="B18" s="18">
        <v>174</v>
      </c>
      <c r="C18" s="18">
        <v>48</v>
      </c>
      <c r="D18" s="66">
        <f>SUM(B18:C18)</f>
        <v>222</v>
      </c>
      <c r="E18" s="18">
        <v>1051</v>
      </c>
      <c r="F18" s="18">
        <v>81</v>
      </c>
      <c r="G18" s="66">
        <f>SUM(E18:F18)</f>
        <v>1132</v>
      </c>
      <c r="H18" s="18">
        <v>1</v>
      </c>
      <c r="I18" s="66">
        <f>SUM(G18,D18,H18)</f>
        <v>1355</v>
      </c>
      <c r="J18" s="79"/>
      <c r="K18" s="165" t="s">
        <v>6</v>
      </c>
      <c r="L18" s="17">
        <v>67</v>
      </c>
      <c r="M18" s="18">
        <v>73</v>
      </c>
      <c r="N18" s="18">
        <v>204</v>
      </c>
      <c r="O18" s="66">
        <f>SUM(L18:N18)</f>
        <v>344</v>
      </c>
      <c r="P18" s="18">
        <v>524</v>
      </c>
      <c r="Q18" s="18">
        <v>479</v>
      </c>
      <c r="R18" s="66">
        <f>SUM(P18:Q18)</f>
        <v>1003</v>
      </c>
      <c r="S18" s="166">
        <v>8</v>
      </c>
      <c r="T18" s="66">
        <f>SUM(R18,O18,S18)</f>
        <v>1355</v>
      </c>
      <c r="AD18" s="16"/>
      <c r="AE18" s="16"/>
      <c r="AF18" s="16"/>
      <c r="AG18" s="16"/>
      <c r="AH18" s="16"/>
      <c r="AI18" s="16"/>
      <c r="AJ18" s="16"/>
      <c r="AK18" s="16"/>
      <c r="AL18" s="16"/>
      <c r="AM18" s="16"/>
    </row>
    <row r="19" spans="1:39" ht="14.25">
      <c r="A19" s="30" t="s">
        <v>7</v>
      </c>
      <c r="B19" s="18">
        <v>296</v>
      </c>
      <c r="C19" s="18">
        <v>142</v>
      </c>
      <c r="D19" s="66">
        <f>SUM(B19:C19)</f>
        <v>438</v>
      </c>
      <c r="E19" s="18">
        <v>1176</v>
      </c>
      <c r="F19" s="18">
        <v>185</v>
      </c>
      <c r="G19" s="66">
        <f>SUM(E19:F19)</f>
        <v>1361</v>
      </c>
      <c r="H19" s="18">
        <v>1</v>
      </c>
      <c r="I19" s="66">
        <f>SUM(G19,D19,H19)</f>
        <v>1800</v>
      </c>
      <c r="J19" s="79"/>
      <c r="K19" s="165" t="s">
        <v>7</v>
      </c>
      <c r="L19" s="17">
        <v>77</v>
      </c>
      <c r="M19" s="18">
        <v>106</v>
      </c>
      <c r="N19" s="18">
        <v>227</v>
      </c>
      <c r="O19" s="66">
        <f>SUM(L19:N19)</f>
        <v>410</v>
      </c>
      <c r="P19" s="18">
        <v>738</v>
      </c>
      <c r="Q19" s="18">
        <v>631</v>
      </c>
      <c r="R19" s="66">
        <f>SUM(P19:Q19)</f>
        <v>1369</v>
      </c>
      <c r="S19" s="166">
        <v>21</v>
      </c>
      <c r="T19" s="66">
        <f>SUM(R19,O19,S19)</f>
        <v>1800</v>
      </c>
      <c r="AD19" s="16"/>
      <c r="AE19" s="16"/>
      <c r="AF19" s="16"/>
      <c r="AG19" s="16"/>
      <c r="AH19" s="16"/>
      <c r="AI19" s="16"/>
      <c r="AJ19" s="16"/>
      <c r="AK19" s="16"/>
      <c r="AL19" s="16"/>
      <c r="AM19" s="16"/>
    </row>
    <row r="20" spans="1:39" ht="14.25">
      <c r="A20" s="167" t="s">
        <v>0</v>
      </c>
      <c r="B20" s="22">
        <v>11226</v>
      </c>
      <c r="C20" s="22">
        <v>4722</v>
      </c>
      <c r="D20" s="22">
        <f>SUM(B20:C20)</f>
        <v>15948</v>
      </c>
      <c r="E20" s="22">
        <v>43231</v>
      </c>
      <c r="F20" s="22">
        <v>6988</v>
      </c>
      <c r="G20" s="22">
        <f>SUM(E20:F20)</f>
        <v>50219</v>
      </c>
      <c r="H20" s="22">
        <v>71</v>
      </c>
      <c r="I20" s="22">
        <f>SUM(G20,D20,H20)</f>
        <v>66238</v>
      </c>
      <c r="J20" s="79"/>
      <c r="K20" s="168" t="s">
        <v>0</v>
      </c>
      <c r="L20" s="21">
        <v>1856</v>
      </c>
      <c r="M20" s="22">
        <v>2674</v>
      </c>
      <c r="N20" s="22">
        <v>6371</v>
      </c>
      <c r="O20" s="22">
        <f>SUM(L20:N20)</f>
        <v>10901</v>
      </c>
      <c r="P20" s="22">
        <v>19663</v>
      </c>
      <c r="Q20" s="22">
        <v>35170</v>
      </c>
      <c r="R20" s="22">
        <f>SUM(P20:Q20)</f>
        <v>54833</v>
      </c>
      <c r="S20" s="22">
        <v>504</v>
      </c>
      <c r="T20" s="22">
        <f>SUM(R20,O20,S20)</f>
        <v>66238</v>
      </c>
      <c r="AD20" s="16"/>
      <c r="AE20" s="16"/>
      <c r="AF20" s="16"/>
      <c r="AG20" s="16"/>
      <c r="AH20" s="16"/>
      <c r="AI20" s="16"/>
      <c r="AJ20" s="16"/>
      <c r="AK20" s="16"/>
      <c r="AL20" s="16"/>
      <c r="AM20" s="16"/>
    </row>
    <row r="21" spans="1:39" ht="14.25">
      <c r="A21" s="146" t="s">
        <v>9</v>
      </c>
      <c r="B21" s="18"/>
      <c r="C21" s="18"/>
      <c r="D21" s="66"/>
      <c r="E21" s="18"/>
      <c r="F21" s="18"/>
      <c r="G21" s="66"/>
      <c r="H21" s="18"/>
      <c r="I21" s="66"/>
      <c r="J21" s="80"/>
      <c r="K21" s="169" t="s">
        <v>9</v>
      </c>
      <c r="L21" s="17"/>
      <c r="M21" s="18"/>
      <c r="N21" s="18"/>
      <c r="O21" s="66"/>
      <c r="P21" s="18"/>
      <c r="Q21" s="18"/>
      <c r="R21" s="66"/>
      <c r="S21" s="166"/>
      <c r="T21" s="66"/>
      <c r="AD21" s="16"/>
      <c r="AE21" s="16"/>
      <c r="AF21" s="16"/>
      <c r="AG21" s="16"/>
      <c r="AH21" s="16"/>
      <c r="AI21" s="16"/>
      <c r="AJ21" s="16"/>
      <c r="AK21" s="16"/>
      <c r="AL21" s="16"/>
      <c r="AM21" s="16"/>
    </row>
    <row r="22" spans="1:39" ht="14.25">
      <c r="A22" s="30" t="s">
        <v>4</v>
      </c>
      <c r="B22" s="18">
        <v>2854</v>
      </c>
      <c r="C22" s="18">
        <v>1227</v>
      </c>
      <c r="D22" s="66">
        <f>SUM(B22:C22)</f>
        <v>4081</v>
      </c>
      <c r="E22" s="18">
        <v>965</v>
      </c>
      <c r="F22" s="18">
        <v>1071</v>
      </c>
      <c r="G22" s="66">
        <f>SUM(E22:F22)</f>
        <v>2036</v>
      </c>
      <c r="H22" s="18">
        <v>13</v>
      </c>
      <c r="I22" s="66">
        <f>SUM(G22,D22,H22)</f>
        <v>6130</v>
      </c>
      <c r="J22" s="79"/>
      <c r="K22" s="165" t="s">
        <v>4</v>
      </c>
      <c r="L22" s="17">
        <v>618</v>
      </c>
      <c r="M22" s="18">
        <v>599</v>
      </c>
      <c r="N22" s="18">
        <v>1186</v>
      </c>
      <c r="O22" s="66">
        <f>SUM(L22:N22)</f>
        <v>2403</v>
      </c>
      <c r="P22" s="18">
        <v>1688</v>
      </c>
      <c r="Q22" s="18">
        <v>1983</v>
      </c>
      <c r="R22" s="66">
        <f>SUM(P22:Q22)</f>
        <v>3671</v>
      </c>
      <c r="S22" s="166">
        <v>56</v>
      </c>
      <c r="T22" s="66">
        <f>SUM(R22,O22,S22)</f>
        <v>6130</v>
      </c>
      <c r="AD22" s="16"/>
      <c r="AE22" s="16"/>
      <c r="AF22" s="16"/>
      <c r="AG22" s="16"/>
      <c r="AH22" s="16"/>
      <c r="AI22" s="16"/>
      <c r="AJ22" s="16"/>
      <c r="AK22" s="16"/>
      <c r="AL22" s="16"/>
      <c r="AM22" s="16"/>
    </row>
    <row r="23" spans="1:39" ht="14.25">
      <c r="A23" s="30" t="s">
        <v>5</v>
      </c>
      <c r="B23" s="18">
        <v>4322</v>
      </c>
      <c r="C23" s="18">
        <v>1909</v>
      </c>
      <c r="D23" s="66">
        <f>SUM(B23:C23)</f>
        <v>6231</v>
      </c>
      <c r="E23" s="18">
        <v>2968</v>
      </c>
      <c r="F23" s="18">
        <v>1904</v>
      </c>
      <c r="G23" s="66">
        <f>SUM(E23:F23)</f>
        <v>4872</v>
      </c>
      <c r="H23" s="18">
        <v>18</v>
      </c>
      <c r="I23" s="66">
        <f>SUM(G23,D23,H23)</f>
        <v>11121</v>
      </c>
      <c r="J23" s="79"/>
      <c r="K23" s="165" t="s">
        <v>5</v>
      </c>
      <c r="L23" s="17">
        <v>771</v>
      </c>
      <c r="M23" s="18">
        <v>819</v>
      </c>
      <c r="N23" s="18">
        <v>1677</v>
      </c>
      <c r="O23" s="66">
        <f>SUM(L23:N23)</f>
        <v>3267</v>
      </c>
      <c r="P23" s="18">
        <v>2720</v>
      </c>
      <c r="Q23" s="18">
        <v>5039</v>
      </c>
      <c r="R23" s="66">
        <f>SUM(P23:Q23)</f>
        <v>7759</v>
      </c>
      <c r="S23" s="166">
        <v>95</v>
      </c>
      <c r="T23" s="66">
        <f>SUM(R23,O23,S23)</f>
        <v>11121</v>
      </c>
      <c r="AD23" s="16"/>
      <c r="AE23" s="16"/>
      <c r="AF23" s="16"/>
      <c r="AG23" s="16"/>
      <c r="AH23" s="16"/>
      <c r="AI23" s="16"/>
      <c r="AJ23" s="16"/>
      <c r="AK23" s="16"/>
      <c r="AL23" s="16"/>
      <c r="AM23" s="16"/>
    </row>
    <row r="24" spans="1:39" ht="14.25">
      <c r="A24" s="30" t="s">
        <v>7</v>
      </c>
      <c r="B24" s="18">
        <v>445</v>
      </c>
      <c r="C24" s="18">
        <v>111</v>
      </c>
      <c r="D24" s="66">
        <f>SUM(B24:C24)</f>
        <v>556</v>
      </c>
      <c r="E24" s="18">
        <v>26</v>
      </c>
      <c r="F24" s="18">
        <v>60</v>
      </c>
      <c r="G24" s="66">
        <f>SUM(E24:F24)</f>
        <v>86</v>
      </c>
      <c r="H24" s="18">
        <v>3</v>
      </c>
      <c r="I24" s="66">
        <f>SUM(G24,D24,H24)</f>
        <v>645</v>
      </c>
      <c r="J24" s="79"/>
      <c r="K24" s="165" t="s">
        <v>7</v>
      </c>
      <c r="L24" s="17">
        <v>176</v>
      </c>
      <c r="M24" s="18">
        <v>80</v>
      </c>
      <c r="N24" s="18">
        <v>137</v>
      </c>
      <c r="O24" s="66">
        <f>SUM(L24:N24)</f>
        <v>393</v>
      </c>
      <c r="P24" s="18">
        <v>177</v>
      </c>
      <c r="Q24" s="18">
        <v>70</v>
      </c>
      <c r="R24" s="66">
        <f>SUM(P24:Q24)</f>
        <v>247</v>
      </c>
      <c r="S24" s="166">
        <v>5</v>
      </c>
      <c r="T24" s="66">
        <f>SUM(R24,O24,S24)</f>
        <v>645</v>
      </c>
      <c r="AD24" s="16"/>
      <c r="AE24" s="16"/>
      <c r="AF24" s="16"/>
      <c r="AG24" s="16"/>
      <c r="AH24" s="16"/>
      <c r="AI24" s="16"/>
      <c r="AJ24" s="16"/>
      <c r="AK24" s="16"/>
      <c r="AL24" s="16"/>
      <c r="AM24" s="16"/>
    </row>
    <row r="25" spans="1:39" ht="14.25">
      <c r="A25" s="167" t="s">
        <v>0</v>
      </c>
      <c r="B25" s="22">
        <v>7621</v>
      </c>
      <c r="C25" s="22">
        <v>3247</v>
      </c>
      <c r="D25" s="22">
        <f>SUM(B25:C25)</f>
        <v>10868</v>
      </c>
      <c r="E25" s="22">
        <v>3959</v>
      </c>
      <c r="F25" s="22">
        <v>3035</v>
      </c>
      <c r="G25" s="22">
        <f>SUM(E25:F25)</f>
        <v>6994</v>
      </c>
      <c r="H25" s="22">
        <v>34</v>
      </c>
      <c r="I25" s="22">
        <f>SUM(G25,D25,H25)</f>
        <v>17896</v>
      </c>
      <c r="J25" s="79"/>
      <c r="K25" s="168" t="s">
        <v>0</v>
      </c>
      <c r="L25" s="21">
        <v>1565</v>
      </c>
      <c r="M25" s="22">
        <v>1498</v>
      </c>
      <c r="N25" s="22">
        <v>3000</v>
      </c>
      <c r="O25" s="22">
        <f>SUM(O22:O24)</f>
        <v>6063</v>
      </c>
      <c r="P25" s="22">
        <v>4585</v>
      </c>
      <c r="Q25" s="22">
        <v>7092</v>
      </c>
      <c r="R25" s="22">
        <f>SUM(R22:R24)</f>
        <v>11677</v>
      </c>
      <c r="S25" s="22">
        <v>156</v>
      </c>
      <c r="T25" s="22">
        <f>SUM(T22:T24)</f>
        <v>17896</v>
      </c>
      <c r="AD25" s="16"/>
      <c r="AE25" s="16"/>
      <c r="AF25" s="16"/>
      <c r="AG25" s="16"/>
      <c r="AH25" s="16"/>
      <c r="AI25" s="16"/>
      <c r="AJ25" s="16"/>
      <c r="AK25" s="16"/>
      <c r="AL25" s="16"/>
      <c r="AM25" s="16"/>
    </row>
    <row r="26" spans="1:39" ht="14.25">
      <c r="A26" s="146" t="s">
        <v>10</v>
      </c>
      <c r="B26" s="18"/>
      <c r="C26" s="18"/>
      <c r="D26" s="66"/>
      <c r="E26" s="18"/>
      <c r="F26" s="18"/>
      <c r="G26" s="66"/>
      <c r="H26" s="18"/>
      <c r="I26" s="66"/>
      <c r="J26" s="80"/>
      <c r="K26" s="169" t="s">
        <v>10</v>
      </c>
      <c r="L26" s="17"/>
      <c r="M26" s="18"/>
      <c r="N26" s="18"/>
      <c r="O26" s="66"/>
      <c r="P26" s="18"/>
      <c r="Q26" s="18"/>
      <c r="R26" s="66"/>
      <c r="S26" s="166"/>
      <c r="T26" s="66"/>
      <c r="AD26" s="16"/>
      <c r="AE26" s="16"/>
      <c r="AF26" s="16"/>
      <c r="AG26" s="16"/>
      <c r="AH26" s="16"/>
      <c r="AI26" s="16"/>
      <c r="AJ26" s="16"/>
      <c r="AK26" s="16"/>
      <c r="AL26" s="16"/>
      <c r="AM26" s="16"/>
    </row>
    <row r="27" spans="1:39" ht="14.25">
      <c r="A27" s="30" t="s">
        <v>4</v>
      </c>
      <c r="B27" s="18">
        <v>2171</v>
      </c>
      <c r="C27" s="18">
        <v>676</v>
      </c>
      <c r="D27" s="66">
        <f>SUM(B27:C27)</f>
        <v>2847</v>
      </c>
      <c r="E27" s="18">
        <v>9907</v>
      </c>
      <c r="F27" s="18">
        <v>704</v>
      </c>
      <c r="G27" s="66">
        <f>SUM(E27:F27)</f>
        <v>10611</v>
      </c>
      <c r="H27" s="18">
        <v>40</v>
      </c>
      <c r="I27" s="66">
        <f>SUM(G27,D27,H27)</f>
        <v>13498</v>
      </c>
      <c r="J27" s="79"/>
      <c r="K27" s="165" t="s">
        <v>4</v>
      </c>
      <c r="L27" s="17">
        <v>834</v>
      </c>
      <c r="M27" s="18">
        <v>1070</v>
      </c>
      <c r="N27" s="18">
        <v>2370</v>
      </c>
      <c r="O27" s="66">
        <f>SUM(L27:N27)</f>
        <v>4274</v>
      </c>
      <c r="P27" s="18">
        <v>5078</v>
      </c>
      <c r="Q27" s="18">
        <v>3919</v>
      </c>
      <c r="R27" s="66">
        <f>SUM(P27:Q27)</f>
        <v>8997</v>
      </c>
      <c r="S27" s="166">
        <v>227</v>
      </c>
      <c r="T27" s="66">
        <f>SUM(R27,O27,S27)</f>
        <v>13498</v>
      </c>
      <c r="AD27" s="16"/>
      <c r="AE27" s="16"/>
      <c r="AF27" s="16"/>
      <c r="AG27" s="16"/>
      <c r="AH27" s="16"/>
      <c r="AI27" s="16"/>
      <c r="AJ27" s="16"/>
      <c r="AK27" s="16"/>
      <c r="AL27" s="16"/>
      <c r="AM27" s="16"/>
    </row>
    <row r="28" spans="1:39" ht="14.25">
      <c r="A28" s="30" t="s">
        <v>5</v>
      </c>
      <c r="B28" s="18">
        <v>4176</v>
      </c>
      <c r="C28" s="18">
        <v>1401</v>
      </c>
      <c r="D28" s="66">
        <f>SUM(B28:C28)</f>
        <v>5577</v>
      </c>
      <c r="E28" s="18">
        <v>52774</v>
      </c>
      <c r="F28" s="18">
        <v>2307</v>
      </c>
      <c r="G28" s="66">
        <f>SUM(E28:F28)</f>
        <v>55081</v>
      </c>
      <c r="H28" s="18">
        <v>109</v>
      </c>
      <c r="I28" s="66">
        <f>SUM(G28,D28,H28)</f>
        <v>60767</v>
      </c>
      <c r="J28" s="79"/>
      <c r="K28" s="165" t="s">
        <v>5</v>
      </c>
      <c r="L28" s="17">
        <v>1224</v>
      </c>
      <c r="M28" s="18">
        <v>2125</v>
      </c>
      <c r="N28" s="18">
        <v>6129</v>
      </c>
      <c r="O28" s="66">
        <f>SUM(L28:N28)</f>
        <v>9478</v>
      </c>
      <c r="P28" s="18">
        <v>22858</v>
      </c>
      <c r="Q28" s="18">
        <v>27993</v>
      </c>
      <c r="R28" s="66">
        <f>SUM(P28:Q28)</f>
        <v>50851</v>
      </c>
      <c r="S28" s="166">
        <v>438</v>
      </c>
      <c r="T28" s="66">
        <f>SUM(R28,O28,S28)</f>
        <v>60767</v>
      </c>
      <c r="AD28" s="16"/>
      <c r="AE28" s="16"/>
      <c r="AF28" s="16"/>
      <c r="AG28" s="16"/>
      <c r="AH28" s="16"/>
      <c r="AI28" s="16"/>
      <c r="AJ28" s="16"/>
      <c r="AK28" s="16"/>
      <c r="AL28" s="16"/>
      <c r="AM28" s="16"/>
    </row>
    <row r="29" spans="1:39" ht="14.25">
      <c r="A29" s="30" t="s">
        <v>6</v>
      </c>
      <c r="B29" s="18">
        <v>41</v>
      </c>
      <c r="C29" s="18">
        <v>24</v>
      </c>
      <c r="D29" s="66">
        <f>SUM(B29:C29)</f>
        <v>65</v>
      </c>
      <c r="E29" s="18">
        <v>919</v>
      </c>
      <c r="F29" s="18">
        <v>46</v>
      </c>
      <c r="G29" s="66">
        <f>SUM(E29:F29)</f>
        <v>965</v>
      </c>
      <c r="H29" s="18">
        <v>2</v>
      </c>
      <c r="I29" s="66">
        <f>SUM(G29,D29,H29)</f>
        <v>1032</v>
      </c>
      <c r="J29" s="79"/>
      <c r="K29" s="165" t="s">
        <v>6</v>
      </c>
      <c r="L29" s="17">
        <v>23</v>
      </c>
      <c r="M29" s="18">
        <v>44</v>
      </c>
      <c r="N29" s="18">
        <v>118</v>
      </c>
      <c r="O29" s="66">
        <f>SUM(L29:N29)</f>
        <v>185</v>
      </c>
      <c r="P29" s="18">
        <v>468</v>
      </c>
      <c r="Q29" s="18">
        <v>372</v>
      </c>
      <c r="R29" s="66">
        <f>SUM(P29:Q29)</f>
        <v>840</v>
      </c>
      <c r="S29" s="166">
        <v>7</v>
      </c>
      <c r="T29" s="66">
        <f>SUM(R29,O29,S29)</f>
        <v>1032</v>
      </c>
      <c r="AD29" s="16"/>
      <c r="AE29" s="16"/>
      <c r="AF29" s="16"/>
      <c r="AG29" s="16"/>
      <c r="AH29" s="16"/>
      <c r="AI29" s="16"/>
      <c r="AJ29" s="16"/>
      <c r="AK29" s="16"/>
      <c r="AL29" s="16"/>
      <c r="AM29" s="16"/>
    </row>
    <row r="30" spans="1:39" ht="14.25">
      <c r="A30" s="30" t="s">
        <v>7</v>
      </c>
      <c r="B30" s="18">
        <v>10</v>
      </c>
      <c r="C30" s="18">
        <v>8</v>
      </c>
      <c r="D30" s="66">
        <f>SUM(B30:C30)</f>
        <v>18</v>
      </c>
      <c r="E30" s="18">
        <v>459</v>
      </c>
      <c r="F30" s="18">
        <v>25</v>
      </c>
      <c r="G30" s="66">
        <f>SUM(E30:F30)</f>
        <v>484</v>
      </c>
      <c r="H30" s="18">
        <v>0</v>
      </c>
      <c r="I30" s="66">
        <f>SUM(G30,D30,H30)</f>
        <v>502</v>
      </c>
      <c r="J30" s="79"/>
      <c r="K30" s="165" t="s">
        <v>7</v>
      </c>
      <c r="L30" s="17">
        <v>2</v>
      </c>
      <c r="M30" s="18">
        <v>8</v>
      </c>
      <c r="N30" s="18">
        <v>31</v>
      </c>
      <c r="O30" s="66">
        <f>SUM(L30:N30)</f>
        <v>41</v>
      </c>
      <c r="P30" s="18">
        <v>184</v>
      </c>
      <c r="Q30" s="18">
        <v>274</v>
      </c>
      <c r="R30" s="66">
        <f>SUM(P30:Q30)</f>
        <v>458</v>
      </c>
      <c r="S30" s="166">
        <v>3</v>
      </c>
      <c r="T30" s="66">
        <f>SUM(R30,O30,S30)</f>
        <v>502</v>
      </c>
      <c r="AD30" s="16"/>
      <c r="AE30" s="16"/>
      <c r="AF30" s="16"/>
      <c r="AG30" s="16"/>
      <c r="AH30" s="16"/>
      <c r="AI30" s="16"/>
      <c r="AJ30" s="16"/>
      <c r="AK30" s="16"/>
      <c r="AL30" s="16"/>
      <c r="AM30" s="16"/>
    </row>
    <row r="31" spans="1:39" ht="14.25">
      <c r="A31" s="167" t="s">
        <v>0</v>
      </c>
      <c r="B31" s="22">
        <v>6398</v>
      </c>
      <c r="C31" s="22">
        <v>2109</v>
      </c>
      <c r="D31" s="22">
        <f>SUM(B31:C31)</f>
        <v>8507</v>
      </c>
      <c r="E31" s="22">
        <v>64059</v>
      </c>
      <c r="F31" s="22">
        <v>3082</v>
      </c>
      <c r="G31" s="22">
        <f>SUM(E31:F31)</f>
        <v>67141</v>
      </c>
      <c r="H31" s="22">
        <v>151</v>
      </c>
      <c r="I31" s="22">
        <f>SUM(G31,D31,H31)</f>
        <v>75799</v>
      </c>
      <c r="J31" s="79"/>
      <c r="K31" s="168" t="s">
        <v>0</v>
      </c>
      <c r="L31" s="21">
        <v>2083</v>
      </c>
      <c r="M31" s="22">
        <v>3247</v>
      </c>
      <c r="N31" s="22">
        <v>8648</v>
      </c>
      <c r="O31" s="22">
        <f>SUM(L31:N31)</f>
        <v>13978</v>
      </c>
      <c r="P31" s="22">
        <v>28588</v>
      </c>
      <c r="Q31" s="22">
        <v>32558</v>
      </c>
      <c r="R31" s="22">
        <f>SUM(P31:Q31)</f>
        <v>61146</v>
      </c>
      <c r="S31" s="22">
        <v>675</v>
      </c>
      <c r="T31" s="22">
        <f>SUM(R31,O31,S31)</f>
        <v>75799</v>
      </c>
      <c r="AD31" s="16"/>
      <c r="AE31" s="16"/>
      <c r="AF31" s="16"/>
      <c r="AG31" s="16"/>
      <c r="AH31" s="16"/>
      <c r="AI31" s="16"/>
      <c r="AJ31" s="16"/>
      <c r="AK31" s="16"/>
      <c r="AL31" s="16"/>
      <c r="AM31" s="16"/>
    </row>
    <row r="32" spans="1:39" ht="14.25">
      <c r="A32" s="146" t="s">
        <v>11</v>
      </c>
      <c r="B32" s="18"/>
      <c r="C32" s="18"/>
      <c r="D32" s="66"/>
      <c r="E32" s="18"/>
      <c r="F32" s="18"/>
      <c r="G32" s="66"/>
      <c r="H32" s="18"/>
      <c r="I32" s="66"/>
      <c r="J32" s="80"/>
      <c r="K32" s="169" t="s">
        <v>11</v>
      </c>
      <c r="L32" s="17"/>
      <c r="M32" s="18"/>
      <c r="N32" s="18"/>
      <c r="O32" s="66"/>
      <c r="P32" s="18"/>
      <c r="Q32" s="18"/>
      <c r="R32" s="66"/>
      <c r="S32" s="166"/>
      <c r="T32" s="66"/>
      <c r="AD32" s="16"/>
      <c r="AE32" s="16"/>
      <c r="AF32" s="16"/>
      <c r="AG32" s="16"/>
      <c r="AH32" s="16"/>
      <c r="AI32" s="16"/>
      <c r="AJ32" s="16"/>
      <c r="AK32" s="16"/>
      <c r="AL32" s="16"/>
      <c r="AM32" s="16"/>
    </row>
    <row r="33" spans="1:39" ht="14.25">
      <c r="A33" s="30" t="s">
        <v>4</v>
      </c>
      <c r="B33" s="18">
        <v>3794</v>
      </c>
      <c r="C33" s="18">
        <v>1610</v>
      </c>
      <c r="D33" s="66">
        <f>SUM(B33:C33)</f>
        <v>5404</v>
      </c>
      <c r="E33" s="18">
        <v>17763</v>
      </c>
      <c r="F33" s="18">
        <v>1910</v>
      </c>
      <c r="G33" s="66">
        <f>SUM(E33:F33)</f>
        <v>19673</v>
      </c>
      <c r="H33" s="18">
        <v>77</v>
      </c>
      <c r="I33" s="66">
        <f>SUM(G33,D33,H33)</f>
        <v>25154</v>
      </c>
      <c r="J33" s="79"/>
      <c r="K33" s="165" t="s">
        <v>4</v>
      </c>
      <c r="L33" s="17">
        <v>1187</v>
      </c>
      <c r="M33" s="18">
        <v>1934</v>
      </c>
      <c r="N33" s="18">
        <v>3857</v>
      </c>
      <c r="O33" s="66">
        <f>SUM(L33:N33)</f>
        <v>6978</v>
      </c>
      <c r="P33" s="18">
        <v>8650</v>
      </c>
      <c r="Q33" s="18">
        <v>9311</v>
      </c>
      <c r="R33" s="66">
        <f>SUM(P33:Q33)</f>
        <v>17961</v>
      </c>
      <c r="S33" s="166">
        <v>215</v>
      </c>
      <c r="T33" s="66">
        <f>SUM(R33,O33,S33)</f>
        <v>25154</v>
      </c>
      <c r="AD33" s="16"/>
      <c r="AE33" s="16"/>
      <c r="AF33" s="16"/>
      <c r="AG33" s="16"/>
      <c r="AH33" s="16"/>
      <c r="AI33" s="16"/>
      <c r="AJ33" s="16"/>
      <c r="AK33" s="16"/>
      <c r="AL33" s="16"/>
      <c r="AM33" s="16"/>
    </row>
    <row r="34" spans="1:39" ht="14.25">
      <c r="A34" s="30" t="s">
        <v>5</v>
      </c>
      <c r="B34" s="18">
        <v>7352</v>
      </c>
      <c r="C34" s="18">
        <v>2730</v>
      </c>
      <c r="D34" s="66">
        <f>SUM(B34:C34)</f>
        <v>10082</v>
      </c>
      <c r="E34" s="18">
        <v>56374</v>
      </c>
      <c r="F34" s="18">
        <v>4185</v>
      </c>
      <c r="G34" s="66">
        <f>SUM(E34:F34)</f>
        <v>60559</v>
      </c>
      <c r="H34" s="18">
        <v>173</v>
      </c>
      <c r="I34" s="66">
        <f>SUM(G34,D34,H34)</f>
        <v>70814</v>
      </c>
      <c r="J34" s="79"/>
      <c r="K34" s="165" t="s">
        <v>5</v>
      </c>
      <c r="L34" s="17">
        <v>1954</v>
      </c>
      <c r="M34" s="18">
        <v>3468</v>
      </c>
      <c r="N34" s="18">
        <v>7583</v>
      </c>
      <c r="O34" s="66">
        <f>SUM(L34:N34)</f>
        <v>13005</v>
      </c>
      <c r="P34" s="18">
        <v>22566</v>
      </c>
      <c r="Q34" s="18">
        <v>34827</v>
      </c>
      <c r="R34" s="66">
        <f>SUM(P34:Q34)</f>
        <v>57393</v>
      </c>
      <c r="S34" s="166">
        <v>416</v>
      </c>
      <c r="T34" s="66">
        <f>SUM(R34,O34,S34)</f>
        <v>70814</v>
      </c>
      <c r="AD34" s="16"/>
      <c r="AE34" s="16"/>
      <c r="AF34" s="16"/>
      <c r="AG34" s="16"/>
      <c r="AH34" s="16"/>
      <c r="AI34" s="16"/>
      <c r="AJ34" s="16"/>
      <c r="AK34" s="16"/>
      <c r="AL34" s="16"/>
      <c r="AM34" s="16"/>
    </row>
    <row r="35" spans="1:39" ht="14.25">
      <c r="A35" s="30" t="s">
        <v>6</v>
      </c>
      <c r="B35" s="18">
        <v>549</v>
      </c>
      <c r="C35" s="18">
        <v>109</v>
      </c>
      <c r="D35" s="66">
        <f>SUM(B35:C35)</f>
        <v>658</v>
      </c>
      <c r="E35" s="18">
        <v>2220</v>
      </c>
      <c r="F35" s="18">
        <v>138</v>
      </c>
      <c r="G35" s="66">
        <f>SUM(E35:F35)</f>
        <v>2358</v>
      </c>
      <c r="H35" s="18">
        <v>2</v>
      </c>
      <c r="I35" s="66">
        <f>SUM(G35,D35,H35)</f>
        <v>3018</v>
      </c>
      <c r="J35" s="79"/>
      <c r="K35" s="165" t="s">
        <v>6</v>
      </c>
      <c r="L35" s="17">
        <v>204</v>
      </c>
      <c r="M35" s="18">
        <v>285</v>
      </c>
      <c r="N35" s="18">
        <v>545</v>
      </c>
      <c r="O35" s="66">
        <f>SUM(L35:N35)</f>
        <v>1034</v>
      </c>
      <c r="P35" s="18">
        <v>1337</v>
      </c>
      <c r="Q35" s="18">
        <v>628</v>
      </c>
      <c r="R35" s="66">
        <f>SUM(P35:Q35)</f>
        <v>1965</v>
      </c>
      <c r="S35" s="166">
        <v>19</v>
      </c>
      <c r="T35" s="66">
        <f>SUM(R35,O35,S35)</f>
        <v>3018</v>
      </c>
      <c r="AD35" s="16"/>
      <c r="AE35" s="16"/>
      <c r="AF35" s="16"/>
      <c r="AG35" s="16"/>
      <c r="AH35" s="16"/>
      <c r="AI35" s="16"/>
      <c r="AJ35" s="16"/>
      <c r="AK35" s="16"/>
      <c r="AL35" s="16"/>
      <c r="AM35" s="16"/>
    </row>
    <row r="36" spans="1:39" ht="14.25">
      <c r="A36" s="30" t="s">
        <v>7</v>
      </c>
      <c r="B36" s="18">
        <v>746</v>
      </c>
      <c r="C36" s="18">
        <v>172</v>
      </c>
      <c r="D36" s="66">
        <f>SUM(B36:C36)</f>
        <v>918</v>
      </c>
      <c r="E36" s="18">
        <v>2576</v>
      </c>
      <c r="F36" s="18">
        <v>203</v>
      </c>
      <c r="G36" s="66">
        <f>SUM(E36:F36)</f>
        <v>2779</v>
      </c>
      <c r="H36" s="18">
        <v>6</v>
      </c>
      <c r="I36" s="66">
        <f>SUM(G36,D36,H36)</f>
        <v>3703</v>
      </c>
      <c r="J36" s="79"/>
      <c r="K36" s="165" t="s">
        <v>7</v>
      </c>
      <c r="L36" s="17">
        <v>266</v>
      </c>
      <c r="M36" s="18">
        <v>302</v>
      </c>
      <c r="N36" s="18">
        <v>499</v>
      </c>
      <c r="O36" s="66">
        <f>SUM(L36:N36)</f>
        <v>1067</v>
      </c>
      <c r="P36" s="18">
        <v>1100</v>
      </c>
      <c r="Q36" s="18">
        <v>1519</v>
      </c>
      <c r="R36" s="66">
        <f>SUM(P36:Q36)</f>
        <v>2619</v>
      </c>
      <c r="S36" s="166">
        <v>17</v>
      </c>
      <c r="T36" s="66">
        <f>SUM(R36,O36,S36)</f>
        <v>3703</v>
      </c>
      <c r="AD36" s="16"/>
      <c r="AE36" s="16"/>
      <c r="AF36" s="16"/>
      <c r="AG36" s="16"/>
      <c r="AH36" s="16"/>
      <c r="AI36" s="16"/>
      <c r="AJ36" s="16"/>
      <c r="AK36" s="16"/>
      <c r="AL36" s="16"/>
      <c r="AM36" s="16"/>
    </row>
    <row r="37" spans="1:39" ht="14.25">
      <c r="A37" s="167" t="s">
        <v>0</v>
      </c>
      <c r="B37" s="22">
        <v>12441</v>
      </c>
      <c r="C37" s="22">
        <v>4621</v>
      </c>
      <c r="D37" s="22">
        <f>SUM(B37:C37)</f>
        <v>17062</v>
      </c>
      <c r="E37" s="22">
        <v>78933</v>
      </c>
      <c r="F37" s="22">
        <v>6436</v>
      </c>
      <c r="G37" s="22">
        <f>SUM(E37:F37)</f>
        <v>85369</v>
      </c>
      <c r="H37" s="22">
        <v>258</v>
      </c>
      <c r="I37" s="22">
        <f>SUM(G37,D37,H37)</f>
        <v>102689</v>
      </c>
      <c r="J37" s="79"/>
      <c r="K37" s="168" t="s">
        <v>0</v>
      </c>
      <c r="L37" s="21">
        <v>3611</v>
      </c>
      <c r="M37" s="22">
        <v>5989</v>
      </c>
      <c r="N37" s="22">
        <v>12484</v>
      </c>
      <c r="O37" s="22">
        <f>SUM(L37:N37)</f>
        <v>22084</v>
      </c>
      <c r="P37" s="22">
        <v>33653</v>
      </c>
      <c r="Q37" s="22">
        <v>46285</v>
      </c>
      <c r="R37" s="22">
        <f>SUM(P37:Q37)</f>
        <v>79938</v>
      </c>
      <c r="S37" s="22">
        <v>667</v>
      </c>
      <c r="T37" s="22">
        <f>SUM(R37,O37,S37)</f>
        <v>102689</v>
      </c>
      <c r="AD37" s="16"/>
      <c r="AE37" s="16"/>
      <c r="AF37" s="16"/>
      <c r="AG37" s="16"/>
      <c r="AH37" s="16"/>
      <c r="AI37" s="16"/>
      <c r="AJ37" s="16"/>
      <c r="AK37" s="16"/>
      <c r="AL37" s="16"/>
      <c r="AM37" s="16"/>
    </row>
    <row r="38" spans="1:39" ht="14.25">
      <c r="A38" s="146" t="s">
        <v>12</v>
      </c>
      <c r="B38" s="18"/>
      <c r="C38" s="18"/>
      <c r="D38" s="66"/>
      <c r="E38" s="18"/>
      <c r="F38" s="18"/>
      <c r="G38" s="66"/>
      <c r="H38" s="18"/>
      <c r="I38" s="66"/>
      <c r="J38" s="80"/>
      <c r="K38" s="169" t="s">
        <v>12</v>
      </c>
      <c r="L38" s="17"/>
      <c r="M38" s="18"/>
      <c r="N38" s="18"/>
      <c r="O38" s="66"/>
      <c r="P38" s="18"/>
      <c r="Q38" s="18"/>
      <c r="R38" s="66"/>
      <c r="S38" s="166"/>
      <c r="T38" s="66"/>
      <c r="AD38" s="16"/>
      <c r="AE38" s="16"/>
      <c r="AF38" s="16"/>
      <c r="AG38" s="16"/>
      <c r="AH38" s="16"/>
      <c r="AI38" s="16"/>
      <c r="AJ38" s="16"/>
      <c r="AK38" s="16"/>
      <c r="AL38" s="16"/>
      <c r="AM38" s="16"/>
    </row>
    <row r="39" spans="1:39" ht="14.25">
      <c r="A39" s="30" t="s">
        <v>4</v>
      </c>
      <c r="B39" s="18">
        <v>1493</v>
      </c>
      <c r="C39" s="18">
        <v>493</v>
      </c>
      <c r="D39" s="66">
        <f>SUM(B39:C39)</f>
        <v>1986</v>
      </c>
      <c r="E39" s="18">
        <v>6651</v>
      </c>
      <c r="F39" s="18">
        <v>706</v>
      </c>
      <c r="G39" s="66">
        <f>SUM(E39:F39)</f>
        <v>7357</v>
      </c>
      <c r="H39" s="18">
        <v>16</v>
      </c>
      <c r="I39" s="66">
        <f>SUM(G39,D39,H39)</f>
        <v>9359</v>
      </c>
      <c r="J39" s="79"/>
      <c r="K39" s="165" t="s">
        <v>4</v>
      </c>
      <c r="L39" s="17">
        <v>547</v>
      </c>
      <c r="M39" s="18">
        <v>825</v>
      </c>
      <c r="N39" s="18">
        <v>1629</v>
      </c>
      <c r="O39" s="66">
        <f>SUM(L39:N39)</f>
        <v>3001</v>
      </c>
      <c r="P39" s="18">
        <v>3638</v>
      </c>
      <c r="Q39" s="18">
        <v>2636</v>
      </c>
      <c r="R39" s="66">
        <f>SUM(P39:Q39)</f>
        <v>6274</v>
      </c>
      <c r="S39" s="166">
        <v>84</v>
      </c>
      <c r="T39" s="66">
        <f>SUM(R39,O39,S39)</f>
        <v>9359</v>
      </c>
      <c r="AD39" s="16"/>
      <c r="AE39" s="16"/>
      <c r="AF39" s="16"/>
      <c r="AG39" s="16"/>
      <c r="AH39" s="16"/>
      <c r="AI39" s="16"/>
      <c r="AJ39" s="16"/>
      <c r="AK39" s="16"/>
      <c r="AL39" s="16"/>
      <c r="AM39" s="16"/>
    </row>
    <row r="40" spans="1:39" ht="14.25">
      <c r="A40" s="30" t="s">
        <v>5</v>
      </c>
      <c r="B40" s="18">
        <v>3956</v>
      </c>
      <c r="C40" s="18">
        <v>1423</v>
      </c>
      <c r="D40" s="66">
        <f>SUM(B40:C40)</f>
        <v>5379</v>
      </c>
      <c r="E40" s="18">
        <v>35167</v>
      </c>
      <c r="F40" s="18">
        <v>2771</v>
      </c>
      <c r="G40" s="66">
        <f>SUM(E40:F40)</f>
        <v>37938</v>
      </c>
      <c r="H40" s="18">
        <v>85</v>
      </c>
      <c r="I40" s="66">
        <f>SUM(G40,D40,H40)</f>
        <v>43402</v>
      </c>
      <c r="J40" s="79"/>
      <c r="K40" s="165" t="s">
        <v>5</v>
      </c>
      <c r="L40" s="17">
        <v>1085</v>
      </c>
      <c r="M40" s="18">
        <v>2027</v>
      </c>
      <c r="N40" s="18">
        <v>5738</v>
      </c>
      <c r="O40" s="66">
        <f>SUM(L40:N40)</f>
        <v>8850</v>
      </c>
      <c r="P40" s="18">
        <v>16575</v>
      </c>
      <c r="Q40" s="18">
        <v>17803</v>
      </c>
      <c r="R40" s="66">
        <f>SUM(P40:Q40)</f>
        <v>34378</v>
      </c>
      <c r="S40" s="166">
        <v>174</v>
      </c>
      <c r="T40" s="66">
        <f>SUM(R40,O40,S40)</f>
        <v>43402</v>
      </c>
      <c r="AD40" s="16"/>
      <c r="AE40" s="16"/>
      <c r="AF40" s="16"/>
      <c r="AG40" s="16"/>
      <c r="AH40" s="16"/>
      <c r="AI40" s="16"/>
      <c r="AJ40" s="16"/>
      <c r="AK40" s="16"/>
      <c r="AL40" s="16"/>
      <c r="AM40" s="16"/>
    </row>
    <row r="41" spans="1:39" ht="14.25">
      <c r="A41" s="30" t="s">
        <v>6</v>
      </c>
      <c r="B41" s="18">
        <v>409</v>
      </c>
      <c r="C41" s="18">
        <v>112</v>
      </c>
      <c r="D41" s="66">
        <f>SUM(B41:C41)</f>
        <v>521</v>
      </c>
      <c r="E41" s="18">
        <v>3542</v>
      </c>
      <c r="F41" s="18">
        <v>210</v>
      </c>
      <c r="G41" s="66">
        <f>SUM(E41:F41)</f>
        <v>3752</v>
      </c>
      <c r="H41" s="18">
        <v>16</v>
      </c>
      <c r="I41" s="66">
        <f>SUM(G41,D41,H41)</f>
        <v>4289</v>
      </c>
      <c r="J41" s="79"/>
      <c r="K41" s="165" t="s">
        <v>6</v>
      </c>
      <c r="L41" s="17">
        <v>121</v>
      </c>
      <c r="M41" s="18">
        <v>228</v>
      </c>
      <c r="N41" s="18">
        <v>569</v>
      </c>
      <c r="O41" s="66">
        <f>SUM(L41:N41)</f>
        <v>918</v>
      </c>
      <c r="P41" s="18">
        <v>1694</v>
      </c>
      <c r="Q41" s="18">
        <v>1637</v>
      </c>
      <c r="R41" s="66">
        <f>SUM(P41:Q41)</f>
        <v>3331</v>
      </c>
      <c r="S41" s="166">
        <v>40</v>
      </c>
      <c r="T41" s="66">
        <f>SUM(R41,O41,S41)</f>
        <v>4289</v>
      </c>
      <c r="AD41" s="16"/>
      <c r="AE41" s="16"/>
      <c r="AF41" s="16"/>
      <c r="AG41" s="16"/>
      <c r="AH41" s="16"/>
      <c r="AI41" s="16"/>
      <c r="AJ41" s="16"/>
      <c r="AK41" s="16"/>
      <c r="AL41" s="16"/>
      <c r="AM41" s="16"/>
    </row>
    <row r="42" spans="1:39" ht="14.25">
      <c r="A42" s="30" t="s">
        <v>7</v>
      </c>
      <c r="B42" s="18">
        <v>182</v>
      </c>
      <c r="C42" s="18">
        <v>47</v>
      </c>
      <c r="D42" s="66">
        <f>SUM(B42:C42)</f>
        <v>229</v>
      </c>
      <c r="E42" s="18">
        <v>845</v>
      </c>
      <c r="F42" s="18">
        <v>105</v>
      </c>
      <c r="G42" s="66">
        <f>SUM(E42:F42)</f>
        <v>950</v>
      </c>
      <c r="H42" s="18">
        <v>0</v>
      </c>
      <c r="I42" s="66">
        <f>SUM(G42,D42,H42)</f>
        <v>1179</v>
      </c>
      <c r="J42" s="79"/>
      <c r="K42" s="165" t="s">
        <v>7</v>
      </c>
      <c r="L42" s="17">
        <v>27</v>
      </c>
      <c r="M42" s="18">
        <v>55</v>
      </c>
      <c r="N42" s="18">
        <v>152</v>
      </c>
      <c r="O42" s="66">
        <f>SUM(L42:N42)</f>
        <v>234</v>
      </c>
      <c r="P42" s="18">
        <v>401</v>
      </c>
      <c r="Q42" s="18">
        <v>540</v>
      </c>
      <c r="R42" s="66">
        <f>SUM(P42:Q42)</f>
        <v>941</v>
      </c>
      <c r="S42" s="166">
        <v>4</v>
      </c>
      <c r="T42" s="66">
        <f>SUM(R42,O42,S42)</f>
        <v>1179</v>
      </c>
      <c r="AD42" s="16"/>
      <c r="AE42" s="16"/>
      <c r="AF42" s="16"/>
      <c r="AG42" s="16"/>
      <c r="AH42" s="16"/>
      <c r="AI42" s="16"/>
      <c r="AJ42" s="16"/>
      <c r="AK42" s="16"/>
      <c r="AL42" s="16"/>
      <c r="AM42" s="16"/>
    </row>
    <row r="43" spans="1:39" ht="14.25">
      <c r="A43" s="167" t="s">
        <v>0</v>
      </c>
      <c r="B43" s="22">
        <v>6040</v>
      </c>
      <c r="C43" s="22">
        <v>2075</v>
      </c>
      <c r="D43" s="22">
        <f>SUM(B43:C43)</f>
        <v>8115</v>
      </c>
      <c r="E43" s="22">
        <v>46205</v>
      </c>
      <c r="F43" s="22">
        <v>3792</v>
      </c>
      <c r="G43" s="22">
        <f>SUM(E43:F43)</f>
        <v>49997</v>
      </c>
      <c r="H43" s="22">
        <v>117</v>
      </c>
      <c r="I43" s="22">
        <f>SUM(G43,D43,H43)</f>
        <v>58229</v>
      </c>
      <c r="J43" s="79"/>
      <c r="K43" s="168" t="s">
        <v>0</v>
      </c>
      <c r="L43" s="21">
        <v>1780</v>
      </c>
      <c r="M43" s="22">
        <v>3135</v>
      </c>
      <c r="N43" s="22">
        <v>8088</v>
      </c>
      <c r="O43" s="22">
        <f>SUM(L43:N43)</f>
        <v>13003</v>
      </c>
      <c r="P43" s="22">
        <v>22308</v>
      </c>
      <c r="Q43" s="22">
        <v>22616</v>
      </c>
      <c r="R43" s="22">
        <f>SUM(P43:Q43)</f>
        <v>44924</v>
      </c>
      <c r="S43" s="22">
        <v>302</v>
      </c>
      <c r="T43" s="22">
        <f>SUM(R43,O43,S43)</f>
        <v>58229</v>
      </c>
      <c r="AD43" s="16"/>
      <c r="AE43" s="16"/>
      <c r="AF43" s="16"/>
      <c r="AG43" s="16"/>
      <c r="AH43" s="16"/>
      <c r="AI43" s="16"/>
      <c r="AJ43" s="16"/>
      <c r="AK43" s="16"/>
      <c r="AL43" s="16"/>
      <c r="AM43" s="16"/>
    </row>
    <row r="44" spans="1:39" ht="14.25">
      <c r="A44" s="170" t="s">
        <v>13</v>
      </c>
      <c r="B44" s="26"/>
      <c r="C44" s="26"/>
      <c r="D44" s="67"/>
      <c r="E44" s="26"/>
      <c r="F44" s="26"/>
      <c r="G44" s="67"/>
      <c r="H44" s="26"/>
      <c r="I44" s="67"/>
      <c r="J44" s="80"/>
      <c r="K44" s="161" t="s">
        <v>13</v>
      </c>
      <c r="L44" s="25"/>
      <c r="M44" s="26"/>
      <c r="N44" s="26"/>
      <c r="O44" s="67"/>
      <c r="P44" s="26"/>
      <c r="Q44" s="26"/>
      <c r="R44" s="67"/>
      <c r="S44" s="171"/>
      <c r="T44" s="67"/>
      <c r="AE44" s="16"/>
      <c r="AF44" s="16"/>
      <c r="AG44" s="16"/>
      <c r="AH44" s="16"/>
      <c r="AI44" s="16"/>
      <c r="AJ44" s="16"/>
      <c r="AK44" s="16"/>
      <c r="AL44" s="16"/>
      <c r="AM44" s="16"/>
    </row>
    <row r="45" spans="1:39" ht="14.25">
      <c r="A45" s="30" t="s">
        <v>4</v>
      </c>
      <c r="B45" s="18">
        <f aca="true" t="shared" si="0" ref="B45:I46">SUM(B10,B16,B22,B27,B33,B39)</f>
        <v>16885</v>
      </c>
      <c r="C45" s="18">
        <f t="shared" si="0"/>
        <v>7094</v>
      </c>
      <c r="D45" s="66">
        <f t="shared" si="0"/>
        <v>23979</v>
      </c>
      <c r="E45" s="18">
        <f t="shared" si="0"/>
        <v>59766</v>
      </c>
      <c r="F45" s="18">
        <f t="shared" si="0"/>
        <v>8096</v>
      </c>
      <c r="G45" s="66">
        <f t="shared" si="0"/>
        <v>67862</v>
      </c>
      <c r="H45" s="18">
        <f t="shared" si="0"/>
        <v>267</v>
      </c>
      <c r="I45" s="66">
        <f t="shared" si="0"/>
        <v>92108</v>
      </c>
      <c r="J45" s="79"/>
      <c r="K45" s="165" t="s">
        <v>4</v>
      </c>
      <c r="L45" s="17">
        <f aca="true" t="shared" si="1" ref="L45:T45">SUM(L10,L16,L22,L27,L33,L39)</f>
        <v>5854</v>
      </c>
      <c r="M45" s="18">
        <f t="shared" si="1"/>
        <v>7214</v>
      </c>
      <c r="N45" s="18">
        <f t="shared" si="1"/>
        <v>14391</v>
      </c>
      <c r="O45" s="66">
        <f t="shared" si="1"/>
        <v>27459</v>
      </c>
      <c r="P45" s="18">
        <f t="shared" si="1"/>
        <v>31505</v>
      </c>
      <c r="Q45" s="18">
        <f t="shared" si="1"/>
        <v>32213</v>
      </c>
      <c r="R45" s="66">
        <f t="shared" si="1"/>
        <v>63718</v>
      </c>
      <c r="S45" s="18">
        <f t="shared" si="1"/>
        <v>931</v>
      </c>
      <c r="T45" s="66">
        <f t="shared" si="1"/>
        <v>92108</v>
      </c>
      <c r="AD45" s="16"/>
      <c r="AE45" s="16"/>
      <c r="AF45" s="16"/>
      <c r="AG45" s="16"/>
      <c r="AH45" s="16"/>
      <c r="AI45" s="16"/>
      <c r="AJ45" s="16"/>
      <c r="AK45" s="16"/>
      <c r="AL45" s="16"/>
      <c r="AM45" s="16"/>
    </row>
    <row r="46" spans="1:39" ht="14.25">
      <c r="A46" s="30" t="s">
        <v>5</v>
      </c>
      <c r="B46" s="18">
        <f t="shared" si="0"/>
        <v>37827</v>
      </c>
      <c r="C46" s="18">
        <f t="shared" si="0"/>
        <v>15458</v>
      </c>
      <c r="D46" s="66">
        <f t="shared" si="0"/>
        <v>53285</v>
      </c>
      <c r="E46" s="18">
        <f t="shared" si="0"/>
        <v>243592</v>
      </c>
      <c r="F46" s="18">
        <f t="shared" si="0"/>
        <v>22392</v>
      </c>
      <c r="G46" s="66">
        <f t="shared" si="0"/>
        <v>265984</v>
      </c>
      <c r="H46" s="18">
        <f t="shared" si="0"/>
        <v>637</v>
      </c>
      <c r="I46" s="66">
        <f t="shared" si="0"/>
        <v>319906</v>
      </c>
      <c r="J46" s="79"/>
      <c r="K46" s="165" t="s">
        <v>5</v>
      </c>
      <c r="L46" s="17">
        <f aca="true" t="shared" si="2" ref="L46:T46">SUM(L11,L17,L23,L28,L34,L40)</f>
        <v>10557</v>
      </c>
      <c r="M46" s="18">
        <f t="shared" si="2"/>
        <v>14728</v>
      </c>
      <c r="N46" s="18">
        <f t="shared" si="2"/>
        <v>34653</v>
      </c>
      <c r="O46" s="66">
        <f t="shared" si="2"/>
        <v>59938</v>
      </c>
      <c r="P46" s="18">
        <f t="shared" si="2"/>
        <v>106049</v>
      </c>
      <c r="Q46" s="18">
        <f t="shared" si="2"/>
        <v>151903</v>
      </c>
      <c r="R46" s="66">
        <f t="shared" si="2"/>
        <v>257952</v>
      </c>
      <c r="S46" s="18">
        <f t="shared" si="2"/>
        <v>2016</v>
      </c>
      <c r="T46" s="66">
        <f t="shared" si="2"/>
        <v>319906</v>
      </c>
      <c r="AD46" s="16"/>
      <c r="AE46" s="16"/>
      <c r="AF46" s="16"/>
      <c r="AG46" s="16"/>
      <c r="AH46" s="16"/>
      <c r="AI46" s="16"/>
      <c r="AJ46" s="16"/>
      <c r="AK46" s="16"/>
      <c r="AL46" s="16"/>
      <c r="AM46" s="16"/>
    </row>
    <row r="47" spans="1:39" ht="14.25">
      <c r="A47" s="30" t="s">
        <v>6</v>
      </c>
      <c r="B47" s="18">
        <f aca="true" t="shared" si="3" ref="B47:I47">SUM(B12,B18,B29,B35,B41)</f>
        <v>1780</v>
      </c>
      <c r="C47" s="18">
        <f t="shared" si="3"/>
        <v>619</v>
      </c>
      <c r="D47" s="66">
        <f t="shared" si="3"/>
        <v>2399</v>
      </c>
      <c r="E47" s="18">
        <f t="shared" si="3"/>
        <v>11002</v>
      </c>
      <c r="F47" s="18">
        <f t="shared" si="3"/>
        <v>846</v>
      </c>
      <c r="G47" s="66">
        <f t="shared" si="3"/>
        <v>11848</v>
      </c>
      <c r="H47" s="18">
        <f t="shared" si="3"/>
        <v>39</v>
      </c>
      <c r="I47" s="66">
        <f t="shared" si="3"/>
        <v>14286</v>
      </c>
      <c r="J47" s="79"/>
      <c r="K47" s="165" t="s">
        <v>6</v>
      </c>
      <c r="L47" s="17">
        <f aca="true" t="shared" si="4" ref="L47:T47">SUM(L12,L18,L29,L35,L41)</f>
        <v>777</v>
      </c>
      <c r="M47" s="18">
        <f t="shared" si="4"/>
        <v>1043</v>
      </c>
      <c r="N47" s="18">
        <f t="shared" si="4"/>
        <v>2387</v>
      </c>
      <c r="O47" s="66">
        <f t="shared" si="4"/>
        <v>4207</v>
      </c>
      <c r="P47" s="18">
        <f t="shared" si="4"/>
        <v>5867</v>
      </c>
      <c r="Q47" s="18">
        <f t="shared" si="4"/>
        <v>4094</v>
      </c>
      <c r="R47" s="66">
        <f t="shared" si="4"/>
        <v>9961</v>
      </c>
      <c r="S47" s="18">
        <f t="shared" si="4"/>
        <v>118</v>
      </c>
      <c r="T47" s="66">
        <f t="shared" si="4"/>
        <v>14286</v>
      </c>
      <c r="AD47" s="16"/>
      <c r="AE47" s="16"/>
      <c r="AF47" s="16"/>
      <c r="AG47" s="16"/>
      <c r="AH47" s="16"/>
      <c r="AI47" s="16"/>
      <c r="AJ47" s="16"/>
      <c r="AK47" s="16"/>
      <c r="AL47" s="16"/>
      <c r="AM47" s="16"/>
    </row>
    <row r="48" spans="1:39" ht="14.25">
      <c r="A48" s="30" t="s">
        <v>7</v>
      </c>
      <c r="B48" s="18">
        <f aca="true" t="shared" si="5" ref="B48:I48">SUM(B13,B19,B24,B30,B36,B42)</f>
        <v>4344</v>
      </c>
      <c r="C48" s="18">
        <f t="shared" si="5"/>
        <v>1582</v>
      </c>
      <c r="D48" s="66">
        <f t="shared" si="5"/>
        <v>5926</v>
      </c>
      <c r="E48" s="18">
        <f t="shared" si="5"/>
        <v>11268</v>
      </c>
      <c r="F48" s="18">
        <f t="shared" si="5"/>
        <v>1550</v>
      </c>
      <c r="G48" s="66">
        <f t="shared" si="5"/>
        <v>12818</v>
      </c>
      <c r="H48" s="18">
        <f t="shared" si="5"/>
        <v>109</v>
      </c>
      <c r="I48" s="66">
        <f t="shared" si="5"/>
        <v>18853</v>
      </c>
      <c r="J48" s="79"/>
      <c r="K48" s="165" t="s">
        <v>7</v>
      </c>
      <c r="L48" s="17">
        <f aca="true" t="shared" si="6" ref="L48:T48">SUM(L13,L19,L24,L30,L36,L42)</f>
        <v>2199</v>
      </c>
      <c r="M48" s="18">
        <f t="shared" si="6"/>
        <v>1715</v>
      </c>
      <c r="N48" s="18">
        <f t="shared" si="6"/>
        <v>2786</v>
      </c>
      <c r="O48" s="66">
        <f t="shared" si="6"/>
        <v>6700</v>
      </c>
      <c r="P48" s="18">
        <f t="shared" si="6"/>
        <v>5980</v>
      </c>
      <c r="Q48" s="18">
        <f t="shared" si="6"/>
        <v>5972</v>
      </c>
      <c r="R48" s="66">
        <f t="shared" si="6"/>
        <v>11952</v>
      </c>
      <c r="S48" s="18">
        <f t="shared" si="6"/>
        <v>201</v>
      </c>
      <c r="T48" s="66">
        <f t="shared" si="6"/>
        <v>18853</v>
      </c>
      <c r="AD48" s="16"/>
      <c r="AE48" s="16"/>
      <c r="AF48" s="16"/>
      <c r="AG48" s="16"/>
      <c r="AH48" s="16"/>
      <c r="AI48" s="16"/>
      <c r="AJ48" s="16"/>
      <c r="AK48" s="16"/>
      <c r="AL48" s="16"/>
      <c r="AM48" s="16"/>
    </row>
    <row r="49" spans="1:39" ht="14.25">
      <c r="A49" s="167" t="s">
        <v>14</v>
      </c>
      <c r="B49" s="22">
        <f aca="true" t="shared" si="7" ref="B49:I49">SUM(B45:B48)</f>
        <v>60836</v>
      </c>
      <c r="C49" s="22">
        <f t="shared" si="7"/>
        <v>24753</v>
      </c>
      <c r="D49" s="22">
        <f t="shared" si="7"/>
        <v>85589</v>
      </c>
      <c r="E49" s="22">
        <f t="shared" si="7"/>
        <v>325628</v>
      </c>
      <c r="F49" s="22">
        <f t="shared" si="7"/>
        <v>32884</v>
      </c>
      <c r="G49" s="22">
        <f t="shared" si="7"/>
        <v>358512</v>
      </c>
      <c r="H49" s="22">
        <f t="shared" si="7"/>
        <v>1052</v>
      </c>
      <c r="I49" s="22">
        <f t="shared" si="7"/>
        <v>445153</v>
      </c>
      <c r="J49" s="79"/>
      <c r="K49" s="168" t="s">
        <v>14</v>
      </c>
      <c r="L49" s="21">
        <f>SUM(L45:L48)</f>
        <v>19387</v>
      </c>
      <c r="M49" s="22">
        <f aca="true" t="shared" si="8" ref="M49:T49">SUM(M45:M48)</f>
        <v>24700</v>
      </c>
      <c r="N49" s="22">
        <f t="shared" si="8"/>
        <v>54217</v>
      </c>
      <c r="O49" s="22">
        <f t="shared" si="8"/>
        <v>98304</v>
      </c>
      <c r="P49" s="22">
        <f t="shared" si="8"/>
        <v>149401</v>
      </c>
      <c r="Q49" s="22">
        <f t="shared" si="8"/>
        <v>194182</v>
      </c>
      <c r="R49" s="22">
        <f t="shared" si="8"/>
        <v>343583</v>
      </c>
      <c r="S49" s="22">
        <f t="shared" si="8"/>
        <v>3266</v>
      </c>
      <c r="T49" s="22">
        <f t="shared" si="8"/>
        <v>445153</v>
      </c>
      <c r="AD49" s="16"/>
      <c r="AE49" s="16"/>
      <c r="AF49" s="16"/>
      <c r="AG49" s="16"/>
      <c r="AH49" s="16"/>
      <c r="AI49" s="16"/>
      <c r="AJ49" s="16"/>
      <c r="AK49" s="16"/>
      <c r="AL49" s="16"/>
      <c r="AM49" s="16"/>
    </row>
    <row r="50" spans="1:30" ht="14.25">
      <c r="A50" s="79"/>
      <c r="B50" s="79"/>
      <c r="C50" s="79"/>
      <c r="D50" s="79"/>
      <c r="E50" s="79"/>
      <c r="F50" s="79"/>
      <c r="G50" s="79"/>
      <c r="H50" s="79"/>
      <c r="I50" s="79"/>
      <c r="J50" s="79"/>
      <c r="K50" s="29"/>
      <c r="O50" s="29"/>
      <c r="T50" s="29"/>
      <c r="AD50" s="16"/>
    </row>
    <row r="51" spans="1:30" ht="14.25">
      <c r="A51" s="92" t="s">
        <v>62</v>
      </c>
      <c r="K51" s="29"/>
      <c r="O51" s="29"/>
      <c r="T51" s="29"/>
      <c r="AD51" s="16"/>
    </row>
    <row r="52" spans="1:30" ht="14.25">
      <c r="A52" s="92" t="s">
        <v>63</v>
      </c>
      <c r="K52" s="28"/>
      <c r="AD52" s="16"/>
    </row>
    <row r="53" spans="1:30" ht="14.25">
      <c r="A53" s="28"/>
      <c r="K53" s="28"/>
      <c r="AD53" s="16"/>
    </row>
    <row r="54" spans="1:30" ht="14.25">
      <c r="A54" s="28"/>
      <c r="K54" s="28"/>
      <c r="AD54" s="16"/>
    </row>
    <row r="55" spans="1:11" ht="14.25">
      <c r="A55" s="28"/>
      <c r="K55" s="28"/>
    </row>
  </sheetData>
  <sheetProtection/>
  <mergeCells count="11">
    <mergeCell ref="A5:I5"/>
    <mergeCell ref="P7:R7"/>
    <mergeCell ref="E7:G7"/>
    <mergeCell ref="A3:I3"/>
    <mergeCell ref="K3:T3"/>
    <mergeCell ref="K2:T2"/>
    <mergeCell ref="L1:T1"/>
    <mergeCell ref="B7:D7"/>
    <mergeCell ref="L7:O7"/>
    <mergeCell ref="A2:I2"/>
    <mergeCell ref="K5:T5"/>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AN59"/>
  <sheetViews>
    <sheetView zoomScalePageLayoutView="0" workbookViewId="0" topLeftCell="A1">
      <selection activeCell="A60" sqref="A60"/>
    </sheetView>
  </sheetViews>
  <sheetFormatPr defaultColWidth="9.140625" defaultRowHeight="15"/>
  <cols>
    <col min="1" max="1" width="25.140625" style="146" customWidth="1"/>
    <col min="2" max="3" width="11.57421875" style="29" customWidth="1"/>
    <col min="4" max="4" width="11.57421875" style="68" customWidth="1"/>
    <col min="5" max="5" width="11.140625" style="29" customWidth="1"/>
    <col min="6" max="6" width="11.28125" style="29" customWidth="1"/>
    <col min="7" max="7" width="10.28125" style="29" customWidth="1"/>
    <col min="8" max="8" width="10.421875" style="29" customWidth="1"/>
    <col min="9" max="9" width="11.421875" style="68" customWidth="1"/>
    <col min="10" max="10" width="6.28125" style="68" customWidth="1"/>
    <col min="11" max="11" width="22.28125" style="29" customWidth="1"/>
    <col min="12" max="13" width="9.7109375" style="29" customWidth="1"/>
    <col min="14" max="14" width="9.8515625" style="29" customWidth="1"/>
    <col min="15" max="15" width="9.8515625" style="68" customWidth="1"/>
    <col min="16" max="16" width="9.8515625" style="29" customWidth="1"/>
    <col min="17" max="17" width="9.57421875" style="29" customWidth="1"/>
    <col min="18" max="18" width="8.8515625" style="29" customWidth="1"/>
    <col min="19" max="19" width="10.421875" style="29" customWidth="1"/>
    <col min="20" max="20" width="10.8515625" style="68" customWidth="1"/>
    <col min="21" max="16384" width="8.8515625" style="29" customWidth="1"/>
  </cols>
  <sheetData>
    <row r="1" spans="1:20" ht="14.25">
      <c r="A1" s="1"/>
      <c r="K1" s="1"/>
      <c r="L1" s="148"/>
      <c r="M1" s="148"/>
      <c r="N1" s="148"/>
      <c r="O1" s="148"/>
      <c r="P1" s="148"/>
      <c r="Q1" s="148"/>
      <c r="R1" s="148"/>
      <c r="S1" s="148"/>
      <c r="T1" s="148"/>
    </row>
    <row r="2" spans="1:20" ht="14.25">
      <c r="A2" s="218" t="s">
        <v>25</v>
      </c>
      <c r="B2" s="218"/>
      <c r="C2" s="218"/>
      <c r="D2" s="218"/>
      <c r="E2" s="218"/>
      <c r="F2" s="218"/>
      <c r="G2" s="218"/>
      <c r="H2" s="218"/>
      <c r="I2" s="218"/>
      <c r="J2" s="148"/>
      <c r="K2" s="218" t="s">
        <v>25</v>
      </c>
      <c r="L2" s="218"/>
      <c r="M2" s="218"/>
      <c r="N2" s="218"/>
      <c r="O2" s="218"/>
      <c r="P2" s="218"/>
      <c r="Q2" s="218"/>
      <c r="R2" s="218"/>
      <c r="S2" s="218"/>
      <c r="T2" s="218"/>
    </row>
    <row r="3" spans="1:20" s="190" customFormat="1" ht="14.25">
      <c r="A3" s="217" t="s">
        <v>100</v>
      </c>
      <c r="B3" s="217"/>
      <c r="C3" s="217"/>
      <c r="D3" s="217"/>
      <c r="E3" s="217"/>
      <c r="F3" s="217"/>
      <c r="G3" s="217"/>
      <c r="H3" s="217"/>
      <c r="I3" s="217"/>
      <c r="J3" s="196"/>
      <c r="K3" s="217" t="s">
        <v>100</v>
      </c>
      <c r="L3" s="217"/>
      <c r="M3" s="217"/>
      <c r="N3" s="217"/>
      <c r="O3" s="217"/>
      <c r="P3" s="217"/>
      <c r="Q3" s="217"/>
      <c r="R3" s="217"/>
      <c r="S3" s="217"/>
      <c r="T3" s="217"/>
    </row>
    <row r="4" spans="1:20" ht="6.75" customHeight="1">
      <c r="A4" s="148"/>
      <c r="B4" s="148"/>
      <c r="C4" s="148"/>
      <c r="D4" s="148"/>
      <c r="E4" s="148"/>
      <c r="F4" s="148"/>
      <c r="G4" s="148"/>
      <c r="H4" s="148"/>
      <c r="I4" s="148"/>
      <c r="J4" s="148"/>
      <c r="K4" s="147"/>
      <c r="L4" s="147"/>
      <c r="M4" s="147"/>
      <c r="N4" s="147"/>
      <c r="O4" s="147"/>
      <c r="P4" s="147"/>
      <c r="Q4" s="147"/>
      <c r="R4" s="147"/>
      <c r="S4" s="147"/>
      <c r="T4" s="147"/>
    </row>
    <row r="5" spans="1:20" ht="14.25">
      <c r="A5" s="218" t="s">
        <v>26</v>
      </c>
      <c r="B5" s="218"/>
      <c r="C5" s="218"/>
      <c r="D5" s="218"/>
      <c r="E5" s="218"/>
      <c r="F5" s="218"/>
      <c r="G5" s="218"/>
      <c r="H5" s="218"/>
      <c r="I5" s="218"/>
      <c r="J5" s="148"/>
      <c r="K5" s="218" t="s">
        <v>15</v>
      </c>
      <c r="L5" s="218"/>
      <c r="M5" s="218"/>
      <c r="N5" s="218"/>
      <c r="O5" s="218"/>
      <c r="P5" s="218"/>
      <c r="Q5" s="218"/>
      <c r="R5" s="218"/>
      <c r="S5" s="218"/>
      <c r="T5" s="218"/>
    </row>
    <row r="6" spans="1:20" ht="6.75" customHeight="1" thickBot="1">
      <c r="A6" s="218"/>
      <c r="B6" s="218"/>
      <c r="C6" s="218"/>
      <c r="D6" s="218"/>
      <c r="E6" s="218"/>
      <c r="F6" s="218"/>
      <c r="G6" s="218"/>
      <c r="H6" s="218"/>
      <c r="I6" s="218"/>
      <c r="J6" s="148"/>
      <c r="L6" s="218"/>
      <c r="M6" s="218"/>
      <c r="N6" s="218"/>
      <c r="O6" s="218"/>
      <c r="P6" s="218"/>
      <c r="Q6" s="218"/>
      <c r="R6" s="218"/>
      <c r="S6" s="218"/>
      <c r="T6" s="218"/>
    </row>
    <row r="7" spans="1:20" ht="14.25">
      <c r="A7" s="153"/>
      <c r="B7" s="214" t="s">
        <v>33</v>
      </c>
      <c r="C7" s="215"/>
      <c r="D7" s="216"/>
      <c r="E7" s="214" t="s">
        <v>34</v>
      </c>
      <c r="F7" s="215"/>
      <c r="G7" s="216"/>
      <c r="H7" s="152"/>
      <c r="I7" s="153"/>
      <c r="J7" s="147"/>
      <c r="K7" s="151"/>
      <c r="L7" s="214" t="s">
        <v>33</v>
      </c>
      <c r="M7" s="215"/>
      <c r="N7" s="215"/>
      <c r="O7" s="216"/>
      <c r="P7" s="214" t="s">
        <v>34</v>
      </c>
      <c r="Q7" s="215"/>
      <c r="R7" s="216"/>
      <c r="S7" s="152"/>
      <c r="T7" s="153"/>
    </row>
    <row r="8" spans="1:20" ht="60.75" customHeight="1">
      <c r="A8" s="85"/>
      <c r="B8" s="82" t="s">
        <v>45</v>
      </c>
      <c r="C8" s="82" t="s">
        <v>60</v>
      </c>
      <c r="D8" s="83" t="s">
        <v>36</v>
      </c>
      <c r="E8" s="82" t="s">
        <v>46</v>
      </c>
      <c r="F8" s="82" t="s">
        <v>61</v>
      </c>
      <c r="G8" s="83" t="s">
        <v>37</v>
      </c>
      <c r="H8" s="82" t="s">
        <v>32</v>
      </c>
      <c r="I8" s="84" t="s">
        <v>14</v>
      </c>
      <c r="J8" s="81"/>
      <c r="K8" s="85"/>
      <c r="L8" s="89" t="s">
        <v>27</v>
      </c>
      <c r="M8" s="82" t="s">
        <v>28</v>
      </c>
      <c r="N8" s="82" t="s">
        <v>29</v>
      </c>
      <c r="O8" s="83" t="s">
        <v>36</v>
      </c>
      <c r="P8" s="82" t="s">
        <v>35</v>
      </c>
      <c r="Q8" s="82" t="s">
        <v>30</v>
      </c>
      <c r="R8" s="83" t="s">
        <v>37</v>
      </c>
      <c r="S8" s="82" t="s">
        <v>32</v>
      </c>
      <c r="T8" s="84" t="s">
        <v>14</v>
      </c>
    </row>
    <row r="9" spans="1:20" ht="14.25">
      <c r="A9" s="156" t="s">
        <v>3</v>
      </c>
      <c r="B9" s="157"/>
      <c r="C9" s="157"/>
      <c r="D9" s="158"/>
      <c r="E9" s="159"/>
      <c r="F9" s="159"/>
      <c r="G9" s="158"/>
      <c r="H9" s="159"/>
      <c r="I9" s="160"/>
      <c r="J9" s="36"/>
      <c r="K9" s="161" t="s">
        <v>3</v>
      </c>
      <c r="L9" s="162"/>
      <c r="M9" s="157"/>
      <c r="N9" s="159"/>
      <c r="O9" s="163"/>
      <c r="P9" s="159"/>
      <c r="Q9" s="159"/>
      <c r="R9" s="158"/>
      <c r="S9" s="159"/>
      <c r="T9" s="160"/>
    </row>
    <row r="10" spans="1:40" ht="14.25">
      <c r="A10" s="30" t="s">
        <v>4</v>
      </c>
      <c r="B10" s="18">
        <v>212</v>
      </c>
      <c r="C10" s="18">
        <v>68</v>
      </c>
      <c r="D10" s="66">
        <f>SUM(B10:C10)</f>
        <v>280</v>
      </c>
      <c r="E10" s="18">
        <v>510</v>
      </c>
      <c r="F10" s="18">
        <v>55</v>
      </c>
      <c r="G10" s="66">
        <f>SUM(E10:F10)</f>
        <v>565</v>
      </c>
      <c r="H10" s="18">
        <v>13</v>
      </c>
      <c r="I10" s="66">
        <f>SUM(G10,D10,H10)</f>
        <v>858</v>
      </c>
      <c r="J10" s="79"/>
      <c r="K10" s="165" t="s">
        <v>4</v>
      </c>
      <c r="L10" s="17">
        <v>162</v>
      </c>
      <c r="M10" s="18">
        <v>120</v>
      </c>
      <c r="N10" s="18">
        <v>204</v>
      </c>
      <c r="O10" s="66">
        <f>SUM(L10:N10)</f>
        <v>486</v>
      </c>
      <c r="P10" s="18">
        <v>262</v>
      </c>
      <c r="Q10" s="18">
        <v>89</v>
      </c>
      <c r="R10" s="66">
        <f>SUM(P10:Q10)</f>
        <v>351</v>
      </c>
      <c r="S10" s="18">
        <v>21</v>
      </c>
      <c r="T10" s="66">
        <f>SUM(R10,O10,S10)</f>
        <v>858</v>
      </c>
      <c r="AE10" s="16"/>
      <c r="AF10" s="16"/>
      <c r="AG10" s="16"/>
      <c r="AH10" s="16"/>
      <c r="AI10" s="16"/>
      <c r="AJ10" s="16"/>
      <c r="AK10" s="16"/>
      <c r="AL10" s="16"/>
      <c r="AM10" s="16"/>
      <c r="AN10" s="16"/>
    </row>
    <row r="11" spans="1:40" ht="14.25">
      <c r="A11" s="30" t="s">
        <v>5</v>
      </c>
      <c r="B11" s="18">
        <v>407</v>
      </c>
      <c r="C11" s="18">
        <v>136</v>
      </c>
      <c r="D11" s="66">
        <f>SUM(B11:C11)</f>
        <v>543</v>
      </c>
      <c r="E11" s="18">
        <v>636</v>
      </c>
      <c r="F11" s="18">
        <v>107</v>
      </c>
      <c r="G11" s="66">
        <f>SUM(E11:F11)</f>
        <v>743</v>
      </c>
      <c r="H11" s="18">
        <v>44</v>
      </c>
      <c r="I11" s="66">
        <f>SUM(G11,D11,H11)</f>
        <v>1330</v>
      </c>
      <c r="J11" s="79"/>
      <c r="K11" s="165" t="s">
        <v>5</v>
      </c>
      <c r="L11" s="17">
        <v>339</v>
      </c>
      <c r="M11" s="18">
        <v>194</v>
      </c>
      <c r="N11" s="18">
        <v>287</v>
      </c>
      <c r="O11" s="66">
        <f>SUM(L11:N11)</f>
        <v>820</v>
      </c>
      <c r="P11" s="18">
        <v>369</v>
      </c>
      <c r="Q11" s="18">
        <v>98</v>
      </c>
      <c r="R11" s="66">
        <f>SUM(P11:Q11)</f>
        <v>467</v>
      </c>
      <c r="S11" s="18">
        <v>43</v>
      </c>
      <c r="T11" s="66">
        <f>SUM(R11,O11,S11)</f>
        <v>1330</v>
      </c>
      <c r="AE11" s="16"/>
      <c r="AF11" s="16"/>
      <c r="AG11" s="16"/>
      <c r="AH11" s="16"/>
      <c r="AI11" s="16"/>
      <c r="AJ11" s="16"/>
      <c r="AK11" s="16"/>
      <c r="AL11" s="16"/>
      <c r="AM11" s="16"/>
      <c r="AN11" s="16"/>
    </row>
    <row r="12" spans="1:40" ht="14.25">
      <c r="A12" s="30" t="s">
        <v>6</v>
      </c>
      <c r="B12" s="18">
        <v>18</v>
      </c>
      <c r="C12" s="18">
        <v>12</v>
      </c>
      <c r="D12" s="66">
        <f>SUM(B12:C12)</f>
        <v>30</v>
      </c>
      <c r="E12" s="18">
        <v>173</v>
      </c>
      <c r="F12" s="18">
        <v>14</v>
      </c>
      <c r="G12" s="66">
        <f>SUM(E12:F12)</f>
        <v>187</v>
      </c>
      <c r="H12" s="18"/>
      <c r="I12" s="66">
        <f>SUM(G12,D12,H12)</f>
        <v>217</v>
      </c>
      <c r="J12" s="79"/>
      <c r="K12" s="165" t="s">
        <v>6</v>
      </c>
      <c r="L12" s="17">
        <v>13</v>
      </c>
      <c r="M12" s="18">
        <v>18</v>
      </c>
      <c r="N12" s="18">
        <v>67</v>
      </c>
      <c r="O12" s="66">
        <f>SUM(L12:N12)</f>
        <v>98</v>
      </c>
      <c r="P12" s="18">
        <v>75</v>
      </c>
      <c r="Q12" s="18">
        <v>37</v>
      </c>
      <c r="R12" s="66">
        <f>SUM(P12:Q12)</f>
        <v>112</v>
      </c>
      <c r="S12" s="18">
        <v>7</v>
      </c>
      <c r="T12" s="66">
        <f>SUM(R12,O12,S12)</f>
        <v>217</v>
      </c>
      <c r="AE12" s="16"/>
      <c r="AF12" s="16"/>
      <c r="AG12" s="16"/>
      <c r="AH12" s="16"/>
      <c r="AI12" s="16"/>
      <c r="AJ12" s="16"/>
      <c r="AK12" s="16"/>
      <c r="AL12" s="16"/>
      <c r="AM12" s="16"/>
      <c r="AN12" s="16"/>
    </row>
    <row r="13" spans="1:40" ht="14.25">
      <c r="A13" s="30" t="s">
        <v>7</v>
      </c>
      <c r="B13" s="18">
        <v>161</v>
      </c>
      <c r="C13" s="18">
        <v>72</v>
      </c>
      <c r="D13" s="66">
        <f>SUM(B13:C13)</f>
        <v>233</v>
      </c>
      <c r="E13" s="18">
        <v>288</v>
      </c>
      <c r="F13" s="18">
        <v>45</v>
      </c>
      <c r="G13" s="66">
        <f>SUM(E13:F13)</f>
        <v>333</v>
      </c>
      <c r="H13" s="18">
        <v>15</v>
      </c>
      <c r="I13" s="66">
        <f>SUM(G13,D13,H13)</f>
        <v>581</v>
      </c>
      <c r="J13" s="79"/>
      <c r="K13" s="165" t="s">
        <v>7</v>
      </c>
      <c r="L13" s="17">
        <v>158</v>
      </c>
      <c r="M13" s="18">
        <v>80</v>
      </c>
      <c r="N13" s="18">
        <v>107</v>
      </c>
      <c r="O13" s="66">
        <f>SUM(L13:N13)</f>
        <v>345</v>
      </c>
      <c r="P13" s="18">
        <v>164</v>
      </c>
      <c r="Q13" s="18">
        <v>52</v>
      </c>
      <c r="R13" s="66">
        <f>SUM(P13:Q13)</f>
        <v>216</v>
      </c>
      <c r="S13" s="18">
        <v>20</v>
      </c>
      <c r="T13" s="66">
        <f>SUM(R13,O13,S13)</f>
        <v>581</v>
      </c>
      <c r="AE13" s="16"/>
      <c r="AF13" s="16"/>
      <c r="AG13" s="16"/>
      <c r="AH13" s="16"/>
      <c r="AI13" s="16"/>
      <c r="AJ13" s="16"/>
      <c r="AK13" s="16"/>
      <c r="AL13" s="16"/>
      <c r="AM13" s="16"/>
      <c r="AN13" s="16"/>
    </row>
    <row r="14" spans="1:40" ht="14.25">
      <c r="A14" s="167" t="s">
        <v>0</v>
      </c>
      <c r="B14" s="22">
        <v>798</v>
      </c>
      <c r="C14" s="22">
        <v>288</v>
      </c>
      <c r="D14" s="22">
        <f>SUM(B14:C14)</f>
        <v>1086</v>
      </c>
      <c r="E14" s="22">
        <v>1607</v>
      </c>
      <c r="F14" s="22">
        <v>221</v>
      </c>
      <c r="G14" s="22">
        <f>SUM(E14:F14)</f>
        <v>1828</v>
      </c>
      <c r="H14" s="22">
        <v>72</v>
      </c>
      <c r="I14" s="22">
        <f>SUM(G14,D14,H14)</f>
        <v>2986</v>
      </c>
      <c r="J14" s="80"/>
      <c r="K14" s="168" t="s">
        <v>0</v>
      </c>
      <c r="L14" s="21">
        <v>672</v>
      </c>
      <c r="M14" s="22">
        <v>412</v>
      </c>
      <c r="N14" s="22">
        <v>665</v>
      </c>
      <c r="O14" s="22">
        <f>SUM(L14:N14)</f>
        <v>1749</v>
      </c>
      <c r="P14" s="22">
        <v>870</v>
      </c>
      <c r="Q14" s="22">
        <v>276</v>
      </c>
      <c r="R14" s="22">
        <f>SUM(P14:Q14)</f>
        <v>1146</v>
      </c>
      <c r="S14" s="22">
        <v>91</v>
      </c>
      <c r="T14" s="22">
        <f>SUM(R14,O14,S14)</f>
        <v>2986</v>
      </c>
      <c r="AE14" s="16"/>
      <c r="AF14" s="16"/>
      <c r="AG14" s="16"/>
      <c r="AH14" s="16"/>
      <c r="AI14" s="16"/>
      <c r="AJ14" s="16"/>
      <c r="AK14" s="16"/>
      <c r="AL14" s="16"/>
      <c r="AM14" s="16"/>
      <c r="AN14" s="16"/>
    </row>
    <row r="15" spans="1:40" ht="14.25">
      <c r="A15" s="146" t="s">
        <v>8</v>
      </c>
      <c r="B15" s="18"/>
      <c r="C15" s="18"/>
      <c r="D15" s="66"/>
      <c r="E15" s="18"/>
      <c r="F15" s="18"/>
      <c r="G15" s="66"/>
      <c r="H15" s="18"/>
      <c r="I15" s="66"/>
      <c r="J15" s="80"/>
      <c r="K15" s="169" t="s">
        <v>8</v>
      </c>
      <c r="L15" s="17"/>
      <c r="M15" s="18"/>
      <c r="N15" s="18"/>
      <c r="O15" s="66"/>
      <c r="P15" s="18"/>
      <c r="Q15" s="18"/>
      <c r="R15" s="66"/>
      <c r="S15" s="18"/>
      <c r="T15" s="66"/>
      <c r="AE15" s="16"/>
      <c r="AF15" s="16"/>
      <c r="AG15" s="16"/>
      <c r="AH15" s="16"/>
      <c r="AI15" s="16"/>
      <c r="AJ15" s="16"/>
      <c r="AK15" s="16"/>
      <c r="AL15" s="16"/>
      <c r="AM15" s="16"/>
      <c r="AN15" s="16"/>
    </row>
    <row r="16" spans="1:40" ht="14.25">
      <c r="A16" s="30" t="s">
        <v>4</v>
      </c>
      <c r="B16" s="18">
        <v>35</v>
      </c>
      <c r="C16" s="18">
        <v>14</v>
      </c>
      <c r="D16" s="66">
        <f>SUM(B16:C16)</f>
        <v>49</v>
      </c>
      <c r="E16" s="18">
        <v>93</v>
      </c>
      <c r="F16" s="18">
        <v>11</v>
      </c>
      <c r="G16" s="66">
        <f>SUM(E16:F16)</f>
        <v>104</v>
      </c>
      <c r="H16" s="18">
        <v>1</v>
      </c>
      <c r="I16" s="66">
        <f>SUM(G16,D16,H16)</f>
        <v>154</v>
      </c>
      <c r="J16" s="79"/>
      <c r="K16" s="165" t="s">
        <v>4</v>
      </c>
      <c r="L16" s="17">
        <v>18</v>
      </c>
      <c r="M16" s="18">
        <v>20</v>
      </c>
      <c r="N16" s="18">
        <v>36</v>
      </c>
      <c r="O16" s="66">
        <f>SUM(L16:N16)</f>
        <v>74</v>
      </c>
      <c r="P16" s="18">
        <v>46</v>
      </c>
      <c r="Q16" s="18">
        <v>26</v>
      </c>
      <c r="R16" s="66">
        <f>SUM(P16:Q16)</f>
        <v>72</v>
      </c>
      <c r="S16" s="18">
        <v>8</v>
      </c>
      <c r="T16" s="66">
        <f>SUM(R16,O16,S16)</f>
        <v>154</v>
      </c>
      <c r="AE16" s="16"/>
      <c r="AF16" s="16"/>
      <c r="AG16" s="16"/>
      <c r="AH16" s="16"/>
      <c r="AI16" s="16"/>
      <c r="AJ16" s="16"/>
      <c r="AK16" s="16"/>
      <c r="AL16" s="16"/>
      <c r="AM16" s="16"/>
      <c r="AN16" s="16"/>
    </row>
    <row r="17" spans="1:40" ht="14.25">
      <c r="A17" s="30" t="s">
        <v>5</v>
      </c>
      <c r="B17" s="18">
        <v>42</v>
      </c>
      <c r="C17" s="18">
        <v>17</v>
      </c>
      <c r="D17" s="66">
        <f>SUM(B17:C17)</f>
        <v>59</v>
      </c>
      <c r="E17" s="18">
        <v>140</v>
      </c>
      <c r="F17" s="18">
        <v>27</v>
      </c>
      <c r="G17" s="66">
        <f>SUM(E17:F17)</f>
        <v>167</v>
      </c>
      <c r="H17" s="18">
        <v>1</v>
      </c>
      <c r="I17" s="66">
        <f>SUM(G17,D17,H17)</f>
        <v>227</v>
      </c>
      <c r="J17" s="79"/>
      <c r="K17" s="165" t="s">
        <v>5</v>
      </c>
      <c r="L17" s="17">
        <v>18</v>
      </c>
      <c r="M17" s="18">
        <v>23</v>
      </c>
      <c r="N17" s="18">
        <v>59</v>
      </c>
      <c r="O17" s="66">
        <f>SUM(L17:N17)</f>
        <v>100</v>
      </c>
      <c r="P17" s="18">
        <v>92</v>
      </c>
      <c r="Q17" s="18">
        <v>30</v>
      </c>
      <c r="R17" s="66">
        <f>SUM(P17:Q17)</f>
        <v>122</v>
      </c>
      <c r="S17" s="18">
        <v>5</v>
      </c>
      <c r="T17" s="66">
        <f>SUM(R17,O17,S17)</f>
        <v>227</v>
      </c>
      <c r="AE17" s="16"/>
      <c r="AF17" s="16"/>
      <c r="AG17" s="16"/>
      <c r="AH17" s="16"/>
      <c r="AI17" s="16"/>
      <c r="AJ17" s="16"/>
      <c r="AK17" s="16"/>
      <c r="AL17" s="16"/>
      <c r="AM17" s="16"/>
      <c r="AN17" s="16"/>
    </row>
    <row r="18" spans="1:40" ht="14.25">
      <c r="A18" s="30" t="s">
        <v>6</v>
      </c>
      <c r="B18" s="18">
        <v>0</v>
      </c>
      <c r="C18" s="18">
        <v>0</v>
      </c>
      <c r="D18" s="66">
        <f>SUM(B18:C18)</f>
        <v>0</v>
      </c>
      <c r="E18" s="18">
        <v>0</v>
      </c>
      <c r="F18" s="18">
        <v>0</v>
      </c>
      <c r="G18" s="66">
        <f>SUM(E18:F18)</f>
        <v>0</v>
      </c>
      <c r="H18" s="18">
        <v>0</v>
      </c>
      <c r="I18" s="66">
        <f>SUM(G18,D18,H18)</f>
        <v>0</v>
      </c>
      <c r="J18" s="79"/>
      <c r="K18" s="165" t="s">
        <v>6</v>
      </c>
      <c r="L18" s="17">
        <v>0</v>
      </c>
      <c r="M18" s="18">
        <v>0</v>
      </c>
      <c r="N18" s="18">
        <v>0</v>
      </c>
      <c r="O18" s="66">
        <f>SUM(L18:N18)</f>
        <v>0</v>
      </c>
      <c r="P18" s="18">
        <v>0</v>
      </c>
      <c r="Q18" s="18">
        <v>0</v>
      </c>
      <c r="R18" s="66">
        <f>SUM(P18:Q18)</f>
        <v>0</v>
      </c>
      <c r="S18" s="18">
        <v>0</v>
      </c>
      <c r="T18" s="66">
        <f>SUM(R18,O18,S18)</f>
        <v>0</v>
      </c>
      <c r="AE18" s="16"/>
      <c r="AF18" s="16"/>
      <c r="AG18" s="16"/>
      <c r="AH18" s="16"/>
      <c r="AI18" s="16"/>
      <c r="AJ18" s="16"/>
      <c r="AK18" s="16"/>
      <c r="AL18" s="16"/>
      <c r="AM18" s="16"/>
      <c r="AN18" s="16"/>
    </row>
    <row r="19" spans="1:40" ht="14.25">
      <c r="A19" s="30" t="s">
        <v>7</v>
      </c>
      <c r="B19" s="18">
        <v>0</v>
      </c>
      <c r="C19" s="18">
        <v>0</v>
      </c>
      <c r="D19" s="66">
        <f>SUM(B19:C19)</f>
        <v>0</v>
      </c>
      <c r="E19" s="18">
        <v>0</v>
      </c>
      <c r="F19" s="18">
        <v>0</v>
      </c>
      <c r="G19" s="66">
        <f>SUM(E19:F19)</f>
        <v>0</v>
      </c>
      <c r="H19" s="18">
        <v>0</v>
      </c>
      <c r="I19" s="66">
        <f>SUM(G19,D19,H19)</f>
        <v>0</v>
      </c>
      <c r="J19" s="79"/>
      <c r="K19" s="165" t="s">
        <v>7</v>
      </c>
      <c r="L19" s="17">
        <v>0</v>
      </c>
      <c r="M19" s="18">
        <v>0</v>
      </c>
      <c r="N19" s="18">
        <v>0</v>
      </c>
      <c r="O19" s="66">
        <f>SUM(L19:N19)</f>
        <v>0</v>
      </c>
      <c r="P19" s="18">
        <v>0</v>
      </c>
      <c r="Q19" s="18">
        <v>0</v>
      </c>
      <c r="R19" s="66">
        <f>SUM(P19:Q19)</f>
        <v>0</v>
      </c>
      <c r="S19" s="18">
        <v>0</v>
      </c>
      <c r="T19" s="66">
        <f>SUM(R19,O19,S19)</f>
        <v>0</v>
      </c>
      <c r="AE19" s="16"/>
      <c r="AF19" s="16"/>
      <c r="AG19" s="16"/>
      <c r="AH19" s="16"/>
      <c r="AI19" s="16"/>
      <c r="AJ19" s="16"/>
      <c r="AK19" s="16"/>
      <c r="AL19" s="16"/>
      <c r="AM19" s="16"/>
      <c r="AN19" s="16"/>
    </row>
    <row r="20" spans="1:40" ht="14.25">
      <c r="A20" s="167" t="s">
        <v>0</v>
      </c>
      <c r="B20" s="22">
        <v>77</v>
      </c>
      <c r="C20" s="22">
        <v>31</v>
      </c>
      <c r="D20" s="22">
        <f>SUM(B20:C20)</f>
        <v>108</v>
      </c>
      <c r="E20" s="22">
        <v>233</v>
      </c>
      <c r="F20" s="22">
        <v>38</v>
      </c>
      <c r="G20" s="22">
        <f>SUM(E20:F20)</f>
        <v>271</v>
      </c>
      <c r="H20" s="22">
        <v>2</v>
      </c>
      <c r="I20" s="22">
        <f>SUM(G20,D20,H20)</f>
        <v>381</v>
      </c>
      <c r="J20" s="79"/>
      <c r="K20" s="168" t="s">
        <v>0</v>
      </c>
      <c r="L20" s="21">
        <v>36</v>
      </c>
      <c r="M20" s="22">
        <v>43</v>
      </c>
      <c r="N20" s="22">
        <v>95</v>
      </c>
      <c r="O20" s="22">
        <f>SUM(L20:N20)</f>
        <v>174</v>
      </c>
      <c r="P20" s="22">
        <v>138</v>
      </c>
      <c r="Q20" s="22">
        <v>56</v>
      </c>
      <c r="R20" s="22">
        <f>SUM(P20:Q20)</f>
        <v>194</v>
      </c>
      <c r="S20" s="22">
        <v>13</v>
      </c>
      <c r="T20" s="22">
        <f>SUM(R20,O20,S20)</f>
        <v>381</v>
      </c>
      <c r="AE20" s="16"/>
      <c r="AF20" s="16"/>
      <c r="AG20" s="16"/>
      <c r="AH20" s="16"/>
      <c r="AI20" s="16"/>
      <c r="AJ20" s="16"/>
      <c r="AK20" s="16"/>
      <c r="AL20" s="16"/>
      <c r="AM20" s="16"/>
      <c r="AN20" s="16"/>
    </row>
    <row r="21" spans="1:40" ht="14.25">
      <c r="A21" s="146" t="s">
        <v>9</v>
      </c>
      <c r="B21" s="18"/>
      <c r="C21" s="18"/>
      <c r="D21" s="66"/>
      <c r="E21" s="18"/>
      <c r="F21" s="18"/>
      <c r="G21" s="66"/>
      <c r="H21" s="18"/>
      <c r="I21" s="66"/>
      <c r="J21" s="80"/>
      <c r="K21" s="169" t="s">
        <v>9</v>
      </c>
      <c r="L21" s="17"/>
      <c r="M21" s="18"/>
      <c r="N21" s="18"/>
      <c r="O21" s="66"/>
      <c r="P21" s="18"/>
      <c r="Q21" s="18"/>
      <c r="R21" s="66"/>
      <c r="S21" s="18"/>
      <c r="T21" s="66"/>
      <c r="AE21" s="16"/>
      <c r="AF21" s="16"/>
      <c r="AG21" s="16"/>
      <c r="AH21" s="16"/>
      <c r="AI21" s="16"/>
      <c r="AJ21" s="16"/>
      <c r="AK21" s="16"/>
      <c r="AL21" s="16"/>
      <c r="AM21" s="16"/>
      <c r="AN21" s="16"/>
    </row>
    <row r="22" spans="1:40" ht="14.25">
      <c r="A22" s="30" t="s">
        <v>4</v>
      </c>
      <c r="B22" s="18">
        <v>99</v>
      </c>
      <c r="C22" s="18">
        <v>47</v>
      </c>
      <c r="D22" s="66">
        <f>SUM(B22:C22)</f>
        <v>146</v>
      </c>
      <c r="E22" s="18">
        <v>31</v>
      </c>
      <c r="F22" s="18">
        <v>43</v>
      </c>
      <c r="G22" s="66">
        <f>SUM(E22:F22)</f>
        <v>74</v>
      </c>
      <c r="H22" s="18"/>
      <c r="I22" s="66">
        <f>SUM(G22,D22,H22)</f>
        <v>220</v>
      </c>
      <c r="J22" s="79"/>
      <c r="K22" s="165" t="s">
        <v>4</v>
      </c>
      <c r="L22" s="17">
        <v>22</v>
      </c>
      <c r="M22" s="18">
        <v>38</v>
      </c>
      <c r="N22" s="18">
        <v>59</v>
      </c>
      <c r="O22" s="66">
        <f>SUM(L22:N22)</f>
        <v>119</v>
      </c>
      <c r="P22" s="18">
        <v>70</v>
      </c>
      <c r="Q22" s="18">
        <v>25</v>
      </c>
      <c r="R22" s="66">
        <f>SUM(P22:Q22)</f>
        <v>95</v>
      </c>
      <c r="S22" s="18">
        <v>6</v>
      </c>
      <c r="T22" s="66">
        <f>SUM(R22,O22,S22)</f>
        <v>220</v>
      </c>
      <c r="AE22" s="16"/>
      <c r="AF22" s="16"/>
      <c r="AG22" s="16"/>
      <c r="AH22" s="16"/>
      <c r="AI22" s="16"/>
      <c r="AJ22" s="16"/>
      <c r="AK22" s="16"/>
      <c r="AL22" s="16"/>
      <c r="AM22" s="16"/>
      <c r="AN22" s="16"/>
    </row>
    <row r="23" spans="1:40" ht="14.25">
      <c r="A23" s="30" t="s">
        <v>5</v>
      </c>
      <c r="B23" s="18">
        <v>93</v>
      </c>
      <c r="C23" s="18">
        <v>8</v>
      </c>
      <c r="D23" s="66">
        <f>SUM(B23:C23)</f>
        <v>101</v>
      </c>
      <c r="E23" s="18">
        <v>5</v>
      </c>
      <c r="F23" s="18">
        <v>10</v>
      </c>
      <c r="G23" s="66">
        <f>SUM(E23:F23)</f>
        <v>15</v>
      </c>
      <c r="H23" s="18">
        <v>56</v>
      </c>
      <c r="I23" s="66">
        <f>SUM(G23,D23,H23)</f>
        <v>172</v>
      </c>
      <c r="J23" s="79"/>
      <c r="K23" s="165" t="s">
        <v>5</v>
      </c>
      <c r="L23" s="17">
        <v>60</v>
      </c>
      <c r="M23" s="18">
        <v>14</v>
      </c>
      <c r="N23" s="18">
        <v>18</v>
      </c>
      <c r="O23" s="66">
        <f>SUM(L23:N23)</f>
        <v>92</v>
      </c>
      <c r="P23" s="18">
        <v>15</v>
      </c>
      <c r="Q23" s="18">
        <v>7</v>
      </c>
      <c r="R23" s="66">
        <f>SUM(P23:Q23)</f>
        <v>22</v>
      </c>
      <c r="S23" s="18">
        <v>58</v>
      </c>
      <c r="T23" s="66">
        <f>SUM(R23,O23,S23)</f>
        <v>172</v>
      </c>
      <c r="AE23" s="16"/>
      <c r="AF23" s="16"/>
      <c r="AG23" s="16"/>
      <c r="AH23" s="16"/>
      <c r="AI23" s="16"/>
      <c r="AJ23" s="16"/>
      <c r="AK23" s="16"/>
      <c r="AL23" s="16"/>
      <c r="AM23" s="16"/>
      <c r="AN23" s="16"/>
    </row>
    <row r="24" spans="1:40" ht="14.25">
      <c r="A24" s="30" t="s">
        <v>7</v>
      </c>
      <c r="B24" s="18">
        <v>110</v>
      </c>
      <c r="C24" s="18">
        <v>28</v>
      </c>
      <c r="D24" s="66">
        <f>SUM(B24:C24)</f>
        <v>138</v>
      </c>
      <c r="E24" s="18">
        <v>4</v>
      </c>
      <c r="F24" s="18">
        <v>13</v>
      </c>
      <c r="G24" s="66">
        <f>SUM(E24:F24)</f>
        <v>17</v>
      </c>
      <c r="H24" s="18"/>
      <c r="I24" s="66">
        <f>SUM(G24,D24,H24)</f>
        <v>155</v>
      </c>
      <c r="J24" s="79"/>
      <c r="K24" s="165" t="s">
        <v>7</v>
      </c>
      <c r="L24" s="17">
        <v>37</v>
      </c>
      <c r="M24" s="18">
        <v>30</v>
      </c>
      <c r="N24" s="18">
        <v>47</v>
      </c>
      <c r="O24" s="66">
        <f>SUM(L24:N24)</f>
        <v>114</v>
      </c>
      <c r="P24" s="18">
        <v>31</v>
      </c>
      <c r="Q24" s="18">
        <v>6</v>
      </c>
      <c r="R24" s="66">
        <f>SUM(P24:Q24)</f>
        <v>37</v>
      </c>
      <c r="S24" s="18">
        <v>4</v>
      </c>
      <c r="T24" s="66">
        <f>SUM(R24,O24,S24)</f>
        <v>155</v>
      </c>
      <c r="AE24" s="16"/>
      <c r="AF24" s="16"/>
      <c r="AG24" s="16"/>
      <c r="AH24" s="16"/>
      <c r="AI24" s="16"/>
      <c r="AJ24" s="16"/>
      <c r="AK24" s="16"/>
      <c r="AL24" s="16"/>
      <c r="AM24" s="16"/>
      <c r="AN24" s="16"/>
    </row>
    <row r="25" spans="1:40" ht="14.25">
      <c r="A25" s="167" t="s">
        <v>0</v>
      </c>
      <c r="B25" s="22">
        <v>302</v>
      </c>
      <c r="C25" s="22">
        <v>83</v>
      </c>
      <c r="D25" s="22">
        <f>SUM(B25:C25)</f>
        <v>385</v>
      </c>
      <c r="E25" s="22">
        <v>40</v>
      </c>
      <c r="F25" s="22">
        <v>66</v>
      </c>
      <c r="G25" s="22">
        <f>SUM(E25:F25)</f>
        <v>106</v>
      </c>
      <c r="H25" s="22">
        <v>56</v>
      </c>
      <c r="I25" s="22">
        <f>SUM(G25,D25,H25)</f>
        <v>547</v>
      </c>
      <c r="J25" s="79"/>
      <c r="K25" s="168" t="s">
        <v>0</v>
      </c>
      <c r="L25" s="21">
        <v>119</v>
      </c>
      <c r="M25" s="22">
        <v>82</v>
      </c>
      <c r="N25" s="22">
        <v>124</v>
      </c>
      <c r="O25" s="22">
        <f>SUM(L25:N25)</f>
        <v>325</v>
      </c>
      <c r="P25" s="22">
        <v>116</v>
      </c>
      <c r="Q25" s="22">
        <v>38</v>
      </c>
      <c r="R25" s="22">
        <f>SUM(P25:Q25)</f>
        <v>154</v>
      </c>
      <c r="S25" s="22">
        <v>68</v>
      </c>
      <c r="T25" s="22">
        <f>SUM(R25,O25,S25)</f>
        <v>547</v>
      </c>
      <c r="AE25" s="16"/>
      <c r="AF25" s="16"/>
      <c r="AG25" s="16"/>
      <c r="AH25" s="16"/>
      <c r="AI25" s="16"/>
      <c r="AJ25" s="16"/>
      <c r="AK25" s="16"/>
      <c r="AL25" s="16"/>
      <c r="AM25" s="16"/>
      <c r="AN25" s="16"/>
    </row>
    <row r="26" spans="1:40" ht="14.25">
      <c r="A26" s="146" t="s">
        <v>10</v>
      </c>
      <c r="B26" s="18"/>
      <c r="C26" s="18"/>
      <c r="D26" s="66"/>
      <c r="E26" s="18"/>
      <c r="F26" s="18"/>
      <c r="G26" s="66"/>
      <c r="H26" s="18"/>
      <c r="I26" s="66"/>
      <c r="J26" s="80"/>
      <c r="K26" s="169" t="s">
        <v>10</v>
      </c>
      <c r="L26" s="17"/>
      <c r="M26" s="18"/>
      <c r="N26" s="18"/>
      <c r="O26" s="66"/>
      <c r="P26" s="18"/>
      <c r="Q26" s="18"/>
      <c r="R26" s="66"/>
      <c r="S26" s="18"/>
      <c r="T26" s="66"/>
      <c r="AE26" s="16"/>
      <c r="AF26" s="16"/>
      <c r="AG26" s="16"/>
      <c r="AH26" s="16"/>
      <c r="AI26" s="16"/>
      <c r="AJ26" s="16"/>
      <c r="AK26" s="16"/>
      <c r="AL26" s="16"/>
      <c r="AM26" s="16"/>
      <c r="AN26" s="16"/>
    </row>
    <row r="27" spans="1:40" ht="14.25">
      <c r="A27" s="30" t="s">
        <v>4</v>
      </c>
      <c r="B27" s="18">
        <v>115</v>
      </c>
      <c r="C27" s="18">
        <v>38</v>
      </c>
      <c r="D27" s="66">
        <f>SUM(B27:C27)</f>
        <v>153</v>
      </c>
      <c r="E27" s="18">
        <v>451</v>
      </c>
      <c r="F27" s="18">
        <v>47</v>
      </c>
      <c r="G27" s="66">
        <f>SUM(E27:F27)</f>
        <v>498</v>
      </c>
      <c r="H27" s="18">
        <v>7</v>
      </c>
      <c r="I27" s="66">
        <f>SUM(G27,D27,H27)</f>
        <v>658</v>
      </c>
      <c r="J27" s="79"/>
      <c r="K27" s="165" t="s">
        <v>4</v>
      </c>
      <c r="L27" s="17">
        <v>68</v>
      </c>
      <c r="M27" s="18">
        <v>80</v>
      </c>
      <c r="N27" s="18">
        <v>194</v>
      </c>
      <c r="O27" s="66">
        <f>SUM(L27:N27)</f>
        <v>342</v>
      </c>
      <c r="P27" s="18">
        <v>202</v>
      </c>
      <c r="Q27" s="18">
        <v>76</v>
      </c>
      <c r="R27" s="66">
        <f>SUM(P27:Q27)</f>
        <v>278</v>
      </c>
      <c r="S27" s="18">
        <v>38</v>
      </c>
      <c r="T27" s="66">
        <f>SUM(R27,O27,S27)</f>
        <v>658</v>
      </c>
      <c r="AE27" s="16"/>
      <c r="AF27" s="16"/>
      <c r="AG27" s="16"/>
      <c r="AH27" s="16"/>
      <c r="AI27" s="16"/>
      <c r="AJ27" s="16"/>
      <c r="AK27" s="16"/>
      <c r="AL27" s="16"/>
      <c r="AM27" s="16"/>
      <c r="AN27" s="16"/>
    </row>
    <row r="28" spans="1:40" ht="14.25">
      <c r="A28" s="30" t="s">
        <v>5</v>
      </c>
      <c r="B28" s="18">
        <v>194</v>
      </c>
      <c r="C28" s="18">
        <v>46</v>
      </c>
      <c r="D28" s="66">
        <f>SUM(B28:C28)</f>
        <v>240</v>
      </c>
      <c r="E28" s="18">
        <v>691</v>
      </c>
      <c r="F28" s="18">
        <v>47</v>
      </c>
      <c r="G28" s="66">
        <f>SUM(E28:F28)</f>
        <v>738</v>
      </c>
      <c r="H28" s="18">
        <v>9</v>
      </c>
      <c r="I28" s="66">
        <f>SUM(G28,D28,H28)</f>
        <v>987</v>
      </c>
      <c r="J28" s="79"/>
      <c r="K28" s="165" t="s">
        <v>5</v>
      </c>
      <c r="L28" s="17">
        <v>102</v>
      </c>
      <c r="M28" s="18">
        <v>122</v>
      </c>
      <c r="N28" s="18">
        <v>247</v>
      </c>
      <c r="O28" s="66">
        <f>SUM(L28:N28)</f>
        <v>471</v>
      </c>
      <c r="P28" s="18">
        <v>352</v>
      </c>
      <c r="Q28" s="18">
        <v>100</v>
      </c>
      <c r="R28" s="66">
        <f>SUM(P28:Q28)</f>
        <v>452</v>
      </c>
      <c r="S28" s="18">
        <v>64</v>
      </c>
      <c r="T28" s="66">
        <f>SUM(R28,O28,S28)</f>
        <v>987</v>
      </c>
      <c r="AE28" s="16"/>
      <c r="AF28" s="16"/>
      <c r="AG28" s="16"/>
      <c r="AH28" s="16"/>
      <c r="AI28" s="16"/>
      <c r="AJ28" s="16"/>
      <c r="AK28" s="16"/>
      <c r="AL28" s="16"/>
      <c r="AM28" s="16"/>
      <c r="AN28" s="16"/>
    </row>
    <row r="29" spans="1:40" ht="14.25">
      <c r="A29" s="30" t="s">
        <v>6</v>
      </c>
      <c r="B29" s="18">
        <v>0</v>
      </c>
      <c r="C29" s="18">
        <v>0</v>
      </c>
      <c r="D29" s="66">
        <f>SUM(B29:C29)</f>
        <v>0</v>
      </c>
      <c r="E29" s="18">
        <v>0</v>
      </c>
      <c r="F29" s="18">
        <v>0</v>
      </c>
      <c r="G29" s="66">
        <f>SUM(E29:F29)</f>
        <v>0</v>
      </c>
      <c r="H29" s="18">
        <v>0</v>
      </c>
      <c r="I29" s="66">
        <f>SUM(G29,D29,H29)</f>
        <v>0</v>
      </c>
      <c r="J29" s="79"/>
      <c r="K29" s="165" t="s">
        <v>6</v>
      </c>
      <c r="L29" s="17">
        <v>0</v>
      </c>
      <c r="M29" s="18">
        <v>0</v>
      </c>
      <c r="N29" s="18">
        <v>0</v>
      </c>
      <c r="O29" s="66">
        <f>SUM(L29:N29)</f>
        <v>0</v>
      </c>
      <c r="P29" s="18">
        <v>0</v>
      </c>
      <c r="Q29" s="18">
        <v>0</v>
      </c>
      <c r="R29" s="66">
        <f>SUM(P29:Q29)</f>
        <v>0</v>
      </c>
      <c r="S29" s="18">
        <v>0</v>
      </c>
      <c r="T29" s="66">
        <f>SUM(R29,O29,S29)</f>
        <v>0</v>
      </c>
      <c r="AE29" s="16"/>
      <c r="AF29" s="16"/>
      <c r="AG29" s="16"/>
      <c r="AH29" s="16"/>
      <c r="AI29" s="16"/>
      <c r="AJ29" s="16"/>
      <c r="AK29" s="16"/>
      <c r="AL29" s="16"/>
      <c r="AM29" s="16"/>
      <c r="AN29" s="16"/>
    </row>
    <row r="30" spans="1:40" ht="14.25">
      <c r="A30" s="30" t="s">
        <v>7</v>
      </c>
      <c r="B30" s="18">
        <v>0</v>
      </c>
      <c r="C30" s="18">
        <v>0</v>
      </c>
      <c r="D30" s="66">
        <f>SUM(B30:C30)</f>
        <v>0</v>
      </c>
      <c r="E30" s="18">
        <v>0</v>
      </c>
      <c r="F30" s="18">
        <v>0</v>
      </c>
      <c r="G30" s="66">
        <f>SUM(E30:F30)</f>
        <v>0</v>
      </c>
      <c r="H30" s="18">
        <v>0</v>
      </c>
      <c r="I30" s="66">
        <f>SUM(G30,D30,H30)</f>
        <v>0</v>
      </c>
      <c r="J30" s="79"/>
      <c r="K30" s="165" t="s">
        <v>7</v>
      </c>
      <c r="L30" s="17">
        <v>0</v>
      </c>
      <c r="M30" s="18">
        <v>0</v>
      </c>
      <c r="N30" s="18">
        <v>0</v>
      </c>
      <c r="O30" s="66">
        <f>SUM(L30:N30)</f>
        <v>0</v>
      </c>
      <c r="P30" s="18">
        <v>0</v>
      </c>
      <c r="Q30" s="18">
        <v>0</v>
      </c>
      <c r="R30" s="66">
        <f>SUM(P30:Q30)</f>
        <v>0</v>
      </c>
      <c r="S30" s="18">
        <v>0</v>
      </c>
      <c r="T30" s="66">
        <f>SUM(R30,O30,S30)</f>
        <v>0</v>
      </c>
      <c r="AE30" s="16"/>
      <c r="AF30" s="16"/>
      <c r="AG30" s="16"/>
      <c r="AH30" s="16"/>
      <c r="AI30" s="16"/>
      <c r="AJ30" s="16"/>
      <c r="AK30" s="16"/>
      <c r="AL30" s="16"/>
      <c r="AM30" s="16"/>
      <c r="AN30" s="16"/>
    </row>
    <row r="31" spans="1:40" ht="14.25">
      <c r="A31" s="167" t="s">
        <v>0</v>
      </c>
      <c r="B31" s="22">
        <v>309</v>
      </c>
      <c r="C31" s="22">
        <v>84</v>
      </c>
      <c r="D31" s="22">
        <f>SUM(B31:C31)</f>
        <v>393</v>
      </c>
      <c r="E31" s="22">
        <v>1142</v>
      </c>
      <c r="F31" s="22">
        <v>94</v>
      </c>
      <c r="G31" s="22">
        <f>SUM(E31:F31)</f>
        <v>1236</v>
      </c>
      <c r="H31" s="22">
        <v>16</v>
      </c>
      <c r="I31" s="22">
        <f>SUM(G31,D31,H31)</f>
        <v>1645</v>
      </c>
      <c r="J31" s="79"/>
      <c r="K31" s="168" t="s">
        <v>0</v>
      </c>
      <c r="L31" s="21">
        <v>170</v>
      </c>
      <c r="M31" s="22">
        <v>202</v>
      </c>
      <c r="N31" s="22">
        <v>441</v>
      </c>
      <c r="O31" s="22">
        <f>SUM(L31:N31)</f>
        <v>813</v>
      </c>
      <c r="P31" s="22">
        <v>554</v>
      </c>
      <c r="Q31" s="22">
        <v>176</v>
      </c>
      <c r="R31" s="22">
        <f>SUM(P31:Q31)</f>
        <v>730</v>
      </c>
      <c r="S31" s="22">
        <v>102</v>
      </c>
      <c r="T31" s="22">
        <f>SUM(R31,O31,S31)</f>
        <v>1645</v>
      </c>
      <c r="AE31" s="16"/>
      <c r="AF31" s="16"/>
      <c r="AG31" s="16"/>
      <c r="AH31" s="16"/>
      <c r="AI31" s="16"/>
      <c r="AJ31" s="16"/>
      <c r="AK31" s="16"/>
      <c r="AL31" s="16"/>
      <c r="AM31" s="16"/>
      <c r="AN31" s="16"/>
    </row>
    <row r="32" spans="1:40" ht="14.25">
      <c r="A32" s="146" t="s">
        <v>11</v>
      </c>
      <c r="B32" s="18"/>
      <c r="C32" s="18"/>
      <c r="D32" s="66"/>
      <c r="E32" s="18"/>
      <c r="F32" s="18"/>
      <c r="G32" s="66"/>
      <c r="H32" s="18"/>
      <c r="I32" s="66"/>
      <c r="J32" s="79"/>
      <c r="K32" s="169" t="s">
        <v>11</v>
      </c>
      <c r="L32" s="17"/>
      <c r="M32" s="18"/>
      <c r="N32" s="18"/>
      <c r="O32" s="66"/>
      <c r="P32" s="18"/>
      <c r="Q32" s="18"/>
      <c r="R32" s="66"/>
      <c r="S32" s="18"/>
      <c r="T32" s="66"/>
      <c r="AE32" s="16"/>
      <c r="AF32" s="16"/>
      <c r="AG32" s="16"/>
      <c r="AH32" s="16"/>
      <c r="AI32" s="16"/>
      <c r="AJ32" s="16"/>
      <c r="AK32" s="16"/>
      <c r="AL32" s="16"/>
      <c r="AM32" s="16"/>
      <c r="AN32" s="16"/>
    </row>
    <row r="33" spans="1:40" ht="14.25">
      <c r="A33" s="30" t="s">
        <v>4</v>
      </c>
      <c r="B33" s="18">
        <v>182</v>
      </c>
      <c r="C33" s="18">
        <v>71</v>
      </c>
      <c r="D33" s="66">
        <f>SUM(B33:C33)</f>
        <v>253</v>
      </c>
      <c r="E33" s="18">
        <v>445</v>
      </c>
      <c r="F33" s="18">
        <v>60</v>
      </c>
      <c r="G33" s="66">
        <f>SUM(E33:F33)</f>
        <v>505</v>
      </c>
      <c r="H33" s="18">
        <v>5</v>
      </c>
      <c r="I33" s="66">
        <f>SUM(G33,D33,H33)</f>
        <v>763</v>
      </c>
      <c r="J33" s="80"/>
      <c r="K33" s="165" t="s">
        <v>4</v>
      </c>
      <c r="L33" s="17">
        <v>123</v>
      </c>
      <c r="M33" s="18">
        <v>123</v>
      </c>
      <c r="N33" s="18">
        <v>182</v>
      </c>
      <c r="O33" s="66">
        <f>SUM(L33:N33)</f>
        <v>428</v>
      </c>
      <c r="P33" s="18">
        <v>260</v>
      </c>
      <c r="Q33" s="18">
        <v>60</v>
      </c>
      <c r="R33" s="66">
        <f>SUM(P33:Q33)</f>
        <v>320</v>
      </c>
      <c r="S33" s="18">
        <v>15</v>
      </c>
      <c r="T33" s="66">
        <f>SUM(R33,O33,S33)</f>
        <v>763</v>
      </c>
      <c r="AE33" s="16"/>
      <c r="AF33" s="16"/>
      <c r="AG33" s="16"/>
      <c r="AH33" s="16"/>
      <c r="AI33" s="16"/>
      <c r="AJ33" s="16"/>
      <c r="AK33" s="16"/>
      <c r="AL33" s="16"/>
      <c r="AM33" s="16"/>
      <c r="AN33" s="16"/>
    </row>
    <row r="34" spans="1:40" ht="14.25">
      <c r="A34" s="30" t="s">
        <v>5</v>
      </c>
      <c r="B34" s="18">
        <v>272</v>
      </c>
      <c r="C34" s="18">
        <v>62</v>
      </c>
      <c r="D34" s="66">
        <f>SUM(B34:C34)</f>
        <v>334</v>
      </c>
      <c r="E34" s="18">
        <v>761</v>
      </c>
      <c r="F34" s="18">
        <v>63</v>
      </c>
      <c r="G34" s="66">
        <f>SUM(E34:F34)</f>
        <v>824</v>
      </c>
      <c r="H34" s="18">
        <v>7</v>
      </c>
      <c r="I34" s="66">
        <f>SUM(G34,D34,H34)</f>
        <v>1165</v>
      </c>
      <c r="J34" s="79"/>
      <c r="K34" s="165" t="s">
        <v>5</v>
      </c>
      <c r="L34" s="17">
        <v>140</v>
      </c>
      <c r="M34" s="18">
        <v>190</v>
      </c>
      <c r="N34" s="18">
        <v>346</v>
      </c>
      <c r="O34" s="66">
        <f>SUM(L34:N34)</f>
        <v>676</v>
      </c>
      <c r="P34" s="18">
        <v>365</v>
      </c>
      <c r="Q34" s="18">
        <v>105</v>
      </c>
      <c r="R34" s="66">
        <f>SUM(P34:Q34)</f>
        <v>470</v>
      </c>
      <c r="S34" s="18">
        <v>19</v>
      </c>
      <c r="T34" s="66">
        <f>SUM(R34,O34,S34)</f>
        <v>1165</v>
      </c>
      <c r="AE34" s="16"/>
      <c r="AF34" s="16"/>
      <c r="AG34" s="16"/>
      <c r="AH34" s="16"/>
      <c r="AI34" s="16"/>
      <c r="AJ34" s="16"/>
      <c r="AK34" s="16"/>
      <c r="AL34" s="16"/>
      <c r="AM34" s="16"/>
      <c r="AN34" s="16"/>
    </row>
    <row r="35" spans="1:40" ht="14.25">
      <c r="A35" s="30" t="s">
        <v>6</v>
      </c>
      <c r="B35" s="18">
        <v>4</v>
      </c>
      <c r="C35" s="18">
        <v>2</v>
      </c>
      <c r="D35" s="66">
        <f>SUM(B35:C35)</f>
        <v>6</v>
      </c>
      <c r="E35" s="18">
        <v>141</v>
      </c>
      <c r="F35" s="18">
        <v>4</v>
      </c>
      <c r="G35" s="66">
        <f>SUM(E35:F35)</f>
        <v>145</v>
      </c>
      <c r="H35" s="18">
        <v>2</v>
      </c>
      <c r="I35" s="66">
        <f>SUM(G35,D35,H35)</f>
        <v>153</v>
      </c>
      <c r="J35" s="79"/>
      <c r="K35" s="165" t="s">
        <v>6</v>
      </c>
      <c r="L35" s="17">
        <v>3</v>
      </c>
      <c r="M35" s="18">
        <v>13</v>
      </c>
      <c r="N35" s="18">
        <v>46</v>
      </c>
      <c r="O35" s="66">
        <f>SUM(L35:N35)</f>
        <v>62</v>
      </c>
      <c r="P35" s="18">
        <v>69</v>
      </c>
      <c r="Q35" s="18">
        <v>18</v>
      </c>
      <c r="R35" s="66">
        <f>SUM(P35:Q35)</f>
        <v>87</v>
      </c>
      <c r="S35" s="18">
        <v>4</v>
      </c>
      <c r="T35" s="66">
        <f>SUM(R35,O35,S35)</f>
        <v>153</v>
      </c>
      <c r="AE35" s="16"/>
      <c r="AF35" s="16"/>
      <c r="AG35" s="16"/>
      <c r="AH35" s="16"/>
      <c r="AI35" s="16"/>
      <c r="AJ35" s="16"/>
      <c r="AK35" s="16"/>
      <c r="AL35" s="16"/>
      <c r="AM35" s="16"/>
      <c r="AN35" s="16"/>
    </row>
    <row r="36" spans="1:40" ht="14.25">
      <c r="A36" s="30" t="s">
        <v>7</v>
      </c>
      <c r="B36" s="18">
        <v>99</v>
      </c>
      <c r="C36" s="18">
        <v>12</v>
      </c>
      <c r="D36" s="66">
        <f>SUM(B36:C36)</f>
        <v>111</v>
      </c>
      <c r="E36" s="18">
        <v>146</v>
      </c>
      <c r="F36" s="18">
        <v>24</v>
      </c>
      <c r="G36" s="66">
        <f>SUM(E36:F36)</f>
        <v>170</v>
      </c>
      <c r="H36" s="18">
        <v>7</v>
      </c>
      <c r="I36" s="66">
        <f>SUM(G36,D36,H36)</f>
        <v>288</v>
      </c>
      <c r="J36" s="79"/>
      <c r="K36" s="165" t="s">
        <v>7</v>
      </c>
      <c r="L36" s="17">
        <v>42</v>
      </c>
      <c r="M36" s="18">
        <v>67</v>
      </c>
      <c r="N36" s="18">
        <v>82</v>
      </c>
      <c r="O36" s="66">
        <f>SUM(L36:N36)</f>
        <v>191</v>
      </c>
      <c r="P36" s="18">
        <v>65</v>
      </c>
      <c r="Q36" s="18">
        <v>26</v>
      </c>
      <c r="R36" s="66">
        <f>SUM(P36:Q36)</f>
        <v>91</v>
      </c>
      <c r="S36" s="18">
        <v>6</v>
      </c>
      <c r="T36" s="66">
        <f>SUM(R36,O36,S36)</f>
        <v>288</v>
      </c>
      <c r="AE36" s="16"/>
      <c r="AF36" s="16"/>
      <c r="AG36" s="16"/>
      <c r="AH36" s="16"/>
      <c r="AI36" s="16"/>
      <c r="AJ36" s="16"/>
      <c r="AK36" s="16"/>
      <c r="AL36" s="16"/>
      <c r="AM36" s="16"/>
      <c r="AN36" s="16"/>
    </row>
    <row r="37" spans="1:40" ht="14.25">
      <c r="A37" s="167" t="s">
        <v>0</v>
      </c>
      <c r="B37" s="22">
        <v>557</v>
      </c>
      <c r="C37" s="22">
        <v>147</v>
      </c>
      <c r="D37" s="22">
        <f>SUM(B37:C37)</f>
        <v>704</v>
      </c>
      <c r="E37" s="22">
        <v>1493</v>
      </c>
      <c r="F37" s="22">
        <v>151</v>
      </c>
      <c r="G37" s="22">
        <f>SUM(E37:F37)</f>
        <v>1644</v>
      </c>
      <c r="H37" s="22">
        <v>21</v>
      </c>
      <c r="I37" s="22">
        <f>SUM(G37,D37,H37)</f>
        <v>2369</v>
      </c>
      <c r="J37" s="79"/>
      <c r="K37" s="168" t="s">
        <v>0</v>
      </c>
      <c r="L37" s="21">
        <v>308</v>
      </c>
      <c r="M37" s="22">
        <v>393</v>
      </c>
      <c r="N37" s="22">
        <v>656</v>
      </c>
      <c r="O37" s="22">
        <f>SUM(L37:N37)</f>
        <v>1357</v>
      </c>
      <c r="P37" s="22">
        <v>759</v>
      </c>
      <c r="Q37" s="22">
        <v>209</v>
      </c>
      <c r="R37" s="22">
        <f>SUM(P37:Q37)</f>
        <v>968</v>
      </c>
      <c r="S37" s="22">
        <v>44</v>
      </c>
      <c r="T37" s="22">
        <f>SUM(R37,O37,S37)</f>
        <v>2369</v>
      </c>
      <c r="AE37" s="16"/>
      <c r="AF37" s="16"/>
      <c r="AG37" s="16"/>
      <c r="AH37" s="16"/>
      <c r="AI37" s="16"/>
      <c r="AJ37" s="16"/>
      <c r="AK37" s="16"/>
      <c r="AL37" s="16"/>
      <c r="AM37" s="16"/>
      <c r="AN37" s="16"/>
    </row>
    <row r="38" spans="1:40" ht="14.25">
      <c r="A38" s="146" t="s">
        <v>12</v>
      </c>
      <c r="B38" s="18"/>
      <c r="C38" s="18"/>
      <c r="D38" s="66"/>
      <c r="E38" s="18"/>
      <c r="F38" s="18"/>
      <c r="G38" s="66"/>
      <c r="H38" s="18"/>
      <c r="I38" s="66"/>
      <c r="J38" s="79"/>
      <c r="K38" s="169" t="s">
        <v>12</v>
      </c>
      <c r="L38" s="17"/>
      <c r="M38" s="18"/>
      <c r="N38" s="18"/>
      <c r="O38" s="66"/>
      <c r="P38" s="18"/>
      <c r="Q38" s="18"/>
      <c r="R38" s="66"/>
      <c r="S38" s="18"/>
      <c r="T38" s="66"/>
      <c r="AE38" s="16"/>
      <c r="AF38" s="16"/>
      <c r="AG38" s="16"/>
      <c r="AH38" s="16"/>
      <c r="AI38" s="16"/>
      <c r="AJ38" s="16"/>
      <c r="AK38" s="16"/>
      <c r="AL38" s="16"/>
      <c r="AM38" s="16"/>
      <c r="AN38" s="16"/>
    </row>
    <row r="39" spans="1:40" ht="14.25">
      <c r="A39" s="30" t="s">
        <v>4</v>
      </c>
      <c r="B39" s="18">
        <v>42</v>
      </c>
      <c r="C39" s="18">
        <v>16</v>
      </c>
      <c r="D39" s="66">
        <f>SUM(B39:C39)</f>
        <v>58</v>
      </c>
      <c r="E39" s="18">
        <v>109</v>
      </c>
      <c r="F39" s="18">
        <v>13</v>
      </c>
      <c r="G39" s="66">
        <f>SUM(E39:F39)</f>
        <v>122</v>
      </c>
      <c r="H39" s="18">
        <v>3</v>
      </c>
      <c r="I39" s="66">
        <f>SUM(G39,D39,H39)</f>
        <v>183</v>
      </c>
      <c r="J39" s="80"/>
      <c r="K39" s="165" t="s">
        <v>4</v>
      </c>
      <c r="L39" s="17">
        <v>25</v>
      </c>
      <c r="M39" s="18">
        <v>25</v>
      </c>
      <c r="N39" s="18">
        <v>46</v>
      </c>
      <c r="O39" s="66">
        <f>SUM(L39:N39)</f>
        <v>96</v>
      </c>
      <c r="P39" s="18">
        <v>62</v>
      </c>
      <c r="Q39" s="18">
        <v>13</v>
      </c>
      <c r="R39" s="66">
        <f>SUM(P39:Q39)</f>
        <v>75</v>
      </c>
      <c r="S39" s="18">
        <v>12</v>
      </c>
      <c r="T39" s="66">
        <f>SUM(R39,O39,S39)</f>
        <v>183</v>
      </c>
      <c r="AE39" s="16"/>
      <c r="AF39" s="16"/>
      <c r="AG39" s="16"/>
      <c r="AH39" s="16"/>
      <c r="AI39" s="16"/>
      <c r="AJ39" s="16"/>
      <c r="AK39" s="16"/>
      <c r="AL39" s="16"/>
      <c r="AM39" s="16"/>
      <c r="AN39" s="16"/>
    </row>
    <row r="40" spans="1:40" ht="14.25">
      <c r="A40" s="30" t="s">
        <v>5</v>
      </c>
      <c r="B40" s="18">
        <v>130</v>
      </c>
      <c r="C40" s="18">
        <v>40</v>
      </c>
      <c r="D40" s="66">
        <f>SUM(B40:C40)</f>
        <v>170</v>
      </c>
      <c r="E40" s="18">
        <v>425</v>
      </c>
      <c r="F40" s="18">
        <v>63</v>
      </c>
      <c r="G40" s="66">
        <f>SUM(E40:F40)</f>
        <v>488</v>
      </c>
      <c r="H40" s="18">
        <v>14</v>
      </c>
      <c r="I40" s="66">
        <f>SUM(G40,D40,H40)</f>
        <v>672</v>
      </c>
      <c r="J40" s="79"/>
      <c r="K40" s="165" t="s">
        <v>5</v>
      </c>
      <c r="L40" s="17">
        <v>100</v>
      </c>
      <c r="M40" s="18">
        <v>77</v>
      </c>
      <c r="N40" s="18">
        <v>200</v>
      </c>
      <c r="O40" s="66">
        <f>SUM(L40:N40)</f>
        <v>377</v>
      </c>
      <c r="P40" s="18">
        <v>213</v>
      </c>
      <c r="Q40" s="18">
        <v>58</v>
      </c>
      <c r="R40" s="66">
        <f>SUM(P40:Q40)</f>
        <v>271</v>
      </c>
      <c r="S40" s="18">
        <v>24</v>
      </c>
      <c r="T40" s="66">
        <f>SUM(R40,O40,S40)</f>
        <v>672</v>
      </c>
      <c r="AE40" s="16"/>
      <c r="AF40" s="16"/>
      <c r="AG40" s="16"/>
      <c r="AH40" s="16"/>
      <c r="AI40" s="16"/>
      <c r="AJ40" s="16"/>
      <c r="AK40" s="16"/>
      <c r="AL40" s="16"/>
      <c r="AM40" s="16"/>
      <c r="AN40" s="16"/>
    </row>
    <row r="41" spans="1:40" ht="14.25">
      <c r="A41" s="30" t="s">
        <v>6</v>
      </c>
      <c r="B41" s="18">
        <v>34</v>
      </c>
      <c r="C41" s="18">
        <v>7</v>
      </c>
      <c r="D41" s="66">
        <f>SUM(B41:C41)</f>
        <v>41</v>
      </c>
      <c r="E41" s="18">
        <v>137</v>
      </c>
      <c r="F41" s="18">
        <v>13</v>
      </c>
      <c r="G41" s="66">
        <f>SUM(E41:F41)</f>
        <v>150</v>
      </c>
      <c r="H41" s="18">
        <v>2</v>
      </c>
      <c r="I41" s="66">
        <f>SUM(G41,D41,H41)</f>
        <v>193</v>
      </c>
      <c r="J41" s="79"/>
      <c r="K41" s="165" t="s">
        <v>6</v>
      </c>
      <c r="L41" s="17">
        <v>17</v>
      </c>
      <c r="M41" s="18">
        <v>24</v>
      </c>
      <c r="N41" s="18">
        <v>55</v>
      </c>
      <c r="O41" s="66">
        <f>SUM(L41:N41)</f>
        <v>96</v>
      </c>
      <c r="P41" s="18">
        <v>76</v>
      </c>
      <c r="Q41" s="18">
        <v>18</v>
      </c>
      <c r="R41" s="66">
        <f>SUM(P41:Q41)</f>
        <v>94</v>
      </c>
      <c r="S41" s="18">
        <v>3</v>
      </c>
      <c r="T41" s="66">
        <f>SUM(R41,O41,S41)</f>
        <v>193</v>
      </c>
      <c r="AE41" s="16"/>
      <c r="AF41" s="16"/>
      <c r="AG41" s="16"/>
      <c r="AH41" s="16"/>
      <c r="AI41" s="16"/>
      <c r="AJ41" s="16"/>
      <c r="AK41" s="16"/>
      <c r="AL41" s="16"/>
      <c r="AM41" s="16"/>
      <c r="AN41" s="16"/>
    </row>
    <row r="42" spans="1:40" ht="14.25">
      <c r="A42" s="30" t="s">
        <v>7</v>
      </c>
      <c r="B42" s="18">
        <v>0</v>
      </c>
      <c r="C42" s="18">
        <v>0</v>
      </c>
      <c r="D42" s="66">
        <f>SUM(B42:C42)</f>
        <v>0</v>
      </c>
      <c r="E42" s="18">
        <v>0</v>
      </c>
      <c r="F42" s="18">
        <v>0</v>
      </c>
      <c r="G42" s="66">
        <f>SUM(E42:F42)</f>
        <v>0</v>
      </c>
      <c r="H42" s="18">
        <v>0</v>
      </c>
      <c r="I42" s="66">
        <f>SUM(G42,D42,H42)</f>
        <v>0</v>
      </c>
      <c r="J42" s="79"/>
      <c r="K42" s="165" t="s">
        <v>7</v>
      </c>
      <c r="L42" s="17">
        <v>0</v>
      </c>
      <c r="M42" s="18">
        <v>0</v>
      </c>
      <c r="N42" s="18">
        <v>0</v>
      </c>
      <c r="O42" s="66">
        <f>SUM(L42:N42)</f>
        <v>0</v>
      </c>
      <c r="P42" s="18">
        <v>0</v>
      </c>
      <c r="Q42" s="18">
        <v>0</v>
      </c>
      <c r="R42" s="66">
        <f>SUM(P42:Q42)</f>
        <v>0</v>
      </c>
      <c r="S42" s="18">
        <v>0</v>
      </c>
      <c r="T42" s="66">
        <f>SUM(R42,O42,S42)</f>
        <v>0</v>
      </c>
      <c r="AE42" s="16"/>
      <c r="AF42" s="16"/>
      <c r="AG42" s="16"/>
      <c r="AH42" s="16"/>
      <c r="AI42" s="16"/>
      <c r="AJ42" s="16"/>
      <c r="AK42" s="16"/>
      <c r="AL42" s="16"/>
      <c r="AM42" s="16"/>
      <c r="AN42" s="16"/>
    </row>
    <row r="43" spans="1:40" ht="14.25">
      <c r="A43" s="167" t="s">
        <v>0</v>
      </c>
      <c r="B43" s="22">
        <v>206</v>
      </c>
      <c r="C43" s="22">
        <v>63</v>
      </c>
      <c r="D43" s="22">
        <f>SUM(B43:C43)</f>
        <v>269</v>
      </c>
      <c r="E43" s="22">
        <v>671</v>
      </c>
      <c r="F43" s="22">
        <v>89</v>
      </c>
      <c r="G43" s="22">
        <f>SUM(E43:F43)</f>
        <v>760</v>
      </c>
      <c r="H43" s="22">
        <v>19</v>
      </c>
      <c r="I43" s="22">
        <f>SUM(G43,D43,H43)</f>
        <v>1048</v>
      </c>
      <c r="J43" s="79"/>
      <c r="K43" s="168" t="s">
        <v>0</v>
      </c>
      <c r="L43" s="21">
        <v>142</v>
      </c>
      <c r="M43" s="22">
        <v>126</v>
      </c>
      <c r="N43" s="22">
        <v>301</v>
      </c>
      <c r="O43" s="22">
        <f>SUM(L43:N43)</f>
        <v>569</v>
      </c>
      <c r="P43" s="22">
        <v>351</v>
      </c>
      <c r="Q43" s="22">
        <v>89</v>
      </c>
      <c r="R43" s="22">
        <f>SUM(P43:Q43)</f>
        <v>440</v>
      </c>
      <c r="S43" s="22">
        <v>39</v>
      </c>
      <c r="T43" s="22">
        <f>SUM(R43,O43,S43)</f>
        <v>1048</v>
      </c>
      <c r="AE43" s="16"/>
      <c r="AF43" s="16"/>
      <c r="AG43" s="16"/>
      <c r="AH43" s="16"/>
      <c r="AI43" s="16"/>
      <c r="AJ43" s="16"/>
      <c r="AK43" s="16"/>
      <c r="AL43" s="16"/>
      <c r="AM43" s="16"/>
      <c r="AN43" s="16"/>
    </row>
    <row r="44" spans="1:40" ht="14.25">
      <c r="A44" s="170" t="s">
        <v>13</v>
      </c>
      <c r="B44" s="26"/>
      <c r="C44" s="26"/>
      <c r="D44" s="67"/>
      <c r="E44" s="26"/>
      <c r="F44" s="26"/>
      <c r="G44" s="67"/>
      <c r="H44" s="26"/>
      <c r="I44" s="67"/>
      <c r="J44" s="79"/>
      <c r="K44" s="161" t="s">
        <v>13</v>
      </c>
      <c r="L44" s="25"/>
      <c r="M44" s="26"/>
      <c r="N44" s="26"/>
      <c r="O44" s="67"/>
      <c r="P44" s="26"/>
      <c r="Q44" s="26"/>
      <c r="R44" s="67"/>
      <c r="S44" s="26"/>
      <c r="T44" s="67"/>
      <c r="AF44" s="16"/>
      <c r="AG44" s="16"/>
      <c r="AH44" s="16"/>
      <c r="AI44" s="16"/>
      <c r="AJ44" s="16"/>
      <c r="AK44" s="16"/>
      <c r="AL44" s="16"/>
      <c r="AM44" s="16"/>
      <c r="AN44" s="16"/>
    </row>
    <row r="45" spans="1:40" ht="14.25">
      <c r="A45" s="30" t="s">
        <v>4</v>
      </c>
      <c r="B45" s="18">
        <f>SUM(B10,B16,B22,B27,B33,B39)</f>
        <v>685</v>
      </c>
      <c r="C45" s="18">
        <f aca="true" t="shared" si="0" ref="B45:I46">SUM(C10,C16,C22,C27,C33,C39)</f>
        <v>254</v>
      </c>
      <c r="D45" s="66">
        <f t="shared" si="0"/>
        <v>939</v>
      </c>
      <c r="E45" s="18">
        <f t="shared" si="0"/>
        <v>1639</v>
      </c>
      <c r="F45" s="18">
        <f t="shared" si="0"/>
        <v>229</v>
      </c>
      <c r="G45" s="66">
        <f t="shared" si="0"/>
        <v>1868</v>
      </c>
      <c r="H45" s="18">
        <f t="shared" si="0"/>
        <v>29</v>
      </c>
      <c r="I45" s="66">
        <f t="shared" si="0"/>
        <v>2836</v>
      </c>
      <c r="J45" s="80"/>
      <c r="K45" s="165" t="s">
        <v>4</v>
      </c>
      <c r="L45" s="17">
        <f aca="true" t="shared" si="1" ref="L45:S45">SUM(L10,L16,L22,L27,L33,L39)</f>
        <v>418</v>
      </c>
      <c r="M45" s="18">
        <f t="shared" si="1"/>
        <v>406</v>
      </c>
      <c r="N45" s="18">
        <f t="shared" si="1"/>
        <v>721</v>
      </c>
      <c r="O45" s="66">
        <f t="shared" si="1"/>
        <v>1545</v>
      </c>
      <c r="P45" s="18">
        <f t="shared" si="1"/>
        <v>902</v>
      </c>
      <c r="Q45" s="18">
        <f t="shared" si="1"/>
        <v>289</v>
      </c>
      <c r="R45" s="66">
        <f t="shared" si="1"/>
        <v>1191</v>
      </c>
      <c r="S45" s="18">
        <f t="shared" si="1"/>
        <v>100</v>
      </c>
      <c r="T45" s="66">
        <f>SUM(T10,T16,T22,T27,T33,T39)</f>
        <v>2836</v>
      </c>
      <c r="AE45" s="16"/>
      <c r="AF45" s="16"/>
      <c r="AG45" s="16"/>
      <c r="AH45" s="16"/>
      <c r="AI45" s="16"/>
      <c r="AJ45" s="16"/>
      <c r="AK45" s="16"/>
      <c r="AL45" s="16"/>
      <c r="AM45" s="16"/>
      <c r="AN45" s="16"/>
    </row>
    <row r="46" spans="1:40" ht="14.25">
      <c r="A46" s="30" t="s">
        <v>5</v>
      </c>
      <c r="B46" s="18">
        <f t="shared" si="0"/>
        <v>1138</v>
      </c>
      <c r="C46" s="18">
        <f t="shared" si="0"/>
        <v>309</v>
      </c>
      <c r="D46" s="66">
        <f t="shared" si="0"/>
        <v>1447</v>
      </c>
      <c r="E46" s="18">
        <f t="shared" si="0"/>
        <v>2658</v>
      </c>
      <c r="F46" s="18">
        <f t="shared" si="0"/>
        <v>317</v>
      </c>
      <c r="G46" s="66">
        <f t="shared" si="0"/>
        <v>2975</v>
      </c>
      <c r="H46" s="18">
        <f t="shared" si="0"/>
        <v>131</v>
      </c>
      <c r="I46" s="66">
        <f t="shared" si="0"/>
        <v>4553</v>
      </c>
      <c r="J46" s="79"/>
      <c r="K46" s="165" t="s">
        <v>5</v>
      </c>
      <c r="L46" s="17">
        <f aca="true" t="shared" si="2" ref="L46:S46">SUM(L11,L17,L23,L28,L34,L40)</f>
        <v>759</v>
      </c>
      <c r="M46" s="18">
        <f t="shared" si="2"/>
        <v>620</v>
      </c>
      <c r="N46" s="18">
        <f t="shared" si="2"/>
        <v>1157</v>
      </c>
      <c r="O46" s="66">
        <f t="shared" si="2"/>
        <v>2536</v>
      </c>
      <c r="P46" s="18">
        <f t="shared" si="2"/>
        <v>1406</v>
      </c>
      <c r="Q46" s="18">
        <f t="shared" si="2"/>
        <v>398</v>
      </c>
      <c r="R46" s="66">
        <f t="shared" si="2"/>
        <v>1804</v>
      </c>
      <c r="S46" s="18">
        <f t="shared" si="2"/>
        <v>213</v>
      </c>
      <c r="T46" s="66">
        <f>SUM(T11,T17,T23,T28,T34,T40)</f>
        <v>4553</v>
      </c>
      <c r="AE46" s="16"/>
      <c r="AF46" s="16"/>
      <c r="AG46" s="16"/>
      <c r="AH46" s="16"/>
      <c r="AI46" s="16"/>
      <c r="AJ46" s="16"/>
      <c r="AK46" s="16"/>
      <c r="AL46" s="16"/>
      <c r="AM46" s="16"/>
      <c r="AN46" s="16"/>
    </row>
    <row r="47" spans="1:40" ht="14.25">
      <c r="A47" s="30" t="s">
        <v>6</v>
      </c>
      <c r="B47" s="18">
        <f>SUM(B12,B18,B29,B35,B41)</f>
        <v>56</v>
      </c>
      <c r="C47" s="18">
        <f aca="true" t="shared" si="3" ref="C47:I47">SUM(C12,C18,C29,C35,C41)</f>
        <v>21</v>
      </c>
      <c r="D47" s="66">
        <f t="shared" si="3"/>
        <v>77</v>
      </c>
      <c r="E47" s="18">
        <f t="shared" si="3"/>
        <v>451</v>
      </c>
      <c r="F47" s="18">
        <f t="shared" si="3"/>
        <v>31</v>
      </c>
      <c r="G47" s="66">
        <f t="shared" si="3"/>
        <v>482</v>
      </c>
      <c r="H47" s="18">
        <f t="shared" si="3"/>
        <v>4</v>
      </c>
      <c r="I47" s="66">
        <f t="shared" si="3"/>
        <v>563</v>
      </c>
      <c r="J47" s="79"/>
      <c r="K47" s="165" t="s">
        <v>6</v>
      </c>
      <c r="L47" s="17">
        <f aca="true" t="shared" si="4" ref="L47:S47">SUM(L12,L18,L29,L35,L41)</f>
        <v>33</v>
      </c>
      <c r="M47" s="18">
        <f t="shared" si="4"/>
        <v>55</v>
      </c>
      <c r="N47" s="18">
        <f t="shared" si="4"/>
        <v>168</v>
      </c>
      <c r="O47" s="66">
        <f t="shared" si="4"/>
        <v>256</v>
      </c>
      <c r="P47" s="18">
        <f t="shared" si="4"/>
        <v>220</v>
      </c>
      <c r="Q47" s="18">
        <f t="shared" si="4"/>
        <v>73</v>
      </c>
      <c r="R47" s="66">
        <f t="shared" si="4"/>
        <v>293</v>
      </c>
      <c r="S47" s="18">
        <f t="shared" si="4"/>
        <v>14</v>
      </c>
      <c r="T47" s="66">
        <f>SUM(T12,T18,T29,T35,T41)</f>
        <v>563</v>
      </c>
      <c r="AE47" s="16"/>
      <c r="AF47" s="16"/>
      <c r="AG47" s="16"/>
      <c r="AH47" s="16"/>
      <c r="AI47" s="16"/>
      <c r="AJ47" s="16"/>
      <c r="AK47" s="16"/>
      <c r="AL47" s="16"/>
      <c r="AM47" s="16"/>
      <c r="AN47" s="16"/>
    </row>
    <row r="48" spans="1:40" ht="14.25">
      <c r="A48" s="30" t="s">
        <v>7</v>
      </c>
      <c r="B48" s="18">
        <f>SUM(B13,B19,B24,B30,B36,B42)</f>
        <v>370</v>
      </c>
      <c r="C48" s="18">
        <f aca="true" t="shared" si="5" ref="C48:I48">SUM(C13,C19,C24,C30,C36,C42)</f>
        <v>112</v>
      </c>
      <c r="D48" s="66">
        <f t="shared" si="5"/>
        <v>482</v>
      </c>
      <c r="E48" s="18">
        <f t="shared" si="5"/>
        <v>438</v>
      </c>
      <c r="F48" s="18">
        <f t="shared" si="5"/>
        <v>82</v>
      </c>
      <c r="G48" s="66">
        <f t="shared" si="5"/>
        <v>520</v>
      </c>
      <c r="H48" s="18">
        <f t="shared" si="5"/>
        <v>22</v>
      </c>
      <c r="I48" s="66">
        <f t="shared" si="5"/>
        <v>1024</v>
      </c>
      <c r="J48" s="79"/>
      <c r="K48" s="165" t="s">
        <v>7</v>
      </c>
      <c r="L48" s="17">
        <f aca="true" t="shared" si="6" ref="L48:S48">SUM(L13,L19,L24,L30,L36,L42)</f>
        <v>237</v>
      </c>
      <c r="M48" s="18">
        <f t="shared" si="6"/>
        <v>177</v>
      </c>
      <c r="N48" s="18">
        <f t="shared" si="6"/>
        <v>236</v>
      </c>
      <c r="O48" s="66">
        <f t="shared" si="6"/>
        <v>650</v>
      </c>
      <c r="P48" s="18">
        <f t="shared" si="6"/>
        <v>260</v>
      </c>
      <c r="Q48" s="18">
        <f t="shared" si="6"/>
        <v>84</v>
      </c>
      <c r="R48" s="66">
        <f t="shared" si="6"/>
        <v>344</v>
      </c>
      <c r="S48" s="18">
        <f t="shared" si="6"/>
        <v>30</v>
      </c>
      <c r="T48" s="66">
        <f>SUM(T13,T19,T24,T30,T36,T42)</f>
        <v>1024</v>
      </c>
      <c r="AE48" s="16"/>
      <c r="AF48" s="16"/>
      <c r="AG48" s="16"/>
      <c r="AH48" s="16"/>
      <c r="AI48" s="16"/>
      <c r="AJ48" s="16"/>
      <c r="AK48" s="16"/>
      <c r="AL48" s="16"/>
      <c r="AM48" s="16"/>
      <c r="AN48" s="16"/>
    </row>
    <row r="49" spans="1:40" ht="14.25">
      <c r="A49" s="167" t="s">
        <v>14</v>
      </c>
      <c r="B49" s="22">
        <f aca="true" t="shared" si="7" ref="B49:I49">SUM(B45:B48)</f>
        <v>2249</v>
      </c>
      <c r="C49" s="22">
        <f t="shared" si="7"/>
        <v>696</v>
      </c>
      <c r="D49" s="22">
        <f t="shared" si="7"/>
        <v>2945</v>
      </c>
      <c r="E49" s="22">
        <f t="shared" si="7"/>
        <v>5186</v>
      </c>
      <c r="F49" s="22">
        <f t="shared" si="7"/>
        <v>659</v>
      </c>
      <c r="G49" s="22">
        <f t="shared" si="7"/>
        <v>5845</v>
      </c>
      <c r="H49" s="22">
        <f t="shared" si="7"/>
        <v>186</v>
      </c>
      <c r="I49" s="22">
        <f t="shared" si="7"/>
        <v>8976</v>
      </c>
      <c r="J49" s="79"/>
      <c r="K49" s="168" t="s">
        <v>14</v>
      </c>
      <c r="L49" s="21">
        <f aca="true" t="shared" si="8" ref="L49:T49">SUM(L45:L48)</f>
        <v>1447</v>
      </c>
      <c r="M49" s="22">
        <f t="shared" si="8"/>
        <v>1258</v>
      </c>
      <c r="N49" s="22">
        <f t="shared" si="8"/>
        <v>2282</v>
      </c>
      <c r="O49" s="22">
        <f t="shared" si="8"/>
        <v>4987</v>
      </c>
      <c r="P49" s="22">
        <f t="shared" si="8"/>
        <v>2788</v>
      </c>
      <c r="Q49" s="22">
        <f t="shared" si="8"/>
        <v>844</v>
      </c>
      <c r="R49" s="22">
        <f t="shared" si="8"/>
        <v>3632</v>
      </c>
      <c r="S49" s="22">
        <f t="shared" si="8"/>
        <v>357</v>
      </c>
      <c r="T49" s="22">
        <f t="shared" si="8"/>
        <v>8976</v>
      </c>
      <c r="AE49" s="16"/>
      <c r="AF49" s="16"/>
      <c r="AG49" s="16"/>
      <c r="AH49" s="16"/>
      <c r="AI49" s="16"/>
      <c r="AJ49" s="16"/>
      <c r="AK49" s="16"/>
      <c r="AL49" s="16"/>
      <c r="AM49" s="16"/>
      <c r="AN49" s="16"/>
    </row>
    <row r="50" spans="1:31" ht="14.25">
      <c r="A50" s="30"/>
      <c r="J50" s="79"/>
      <c r="AE50" s="16"/>
    </row>
    <row r="51" spans="1:31" ht="14.25">
      <c r="A51" s="92" t="s">
        <v>62</v>
      </c>
      <c r="J51" s="80"/>
      <c r="AE51" s="16"/>
    </row>
    <row r="52" spans="1:31" ht="14.25">
      <c r="A52" s="92" t="s">
        <v>63</v>
      </c>
      <c r="AE52" s="16"/>
    </row>
    <row r="53" spans="1:31" ht="14.25">
      <c r="A53" s="28"/>
      <c r="AE53" s="16"/>
    </row>
    <row r="54" spans="1:31" ht="14.25">
      <c r="A54" s="28"/>
      <c r="AE54" s="16"/>
    </row>
    <row r="55" spans="1:31" ht="14.25">
      <c r="A55" s="28"/>
      <c r="AE55" s="16"/>
    </row>
    <row r="56" ht="14.25">
      <c r="AE56" s="16"/>
    </row>
    <row r="57" ht="14.25">
      <c r="AE57" s="16"/>
    </row>
    <row r="58" ht="14.25">
      <c r="AE58" s="16"/>
    </row>
    <row r="59" ht="14.25">
      <c r="AE59" s="16"/>
    </row>
  </sheetData>
  <sheetProtection/>
  <mergeCells count="12">
    <mergeCell ref="A2:I2"/>
    <mergeCell ref="A3:I3"/>
    <mergeCell ref="K3:T3"/>
    <mergeCell ref="A5:I5"/>
    <mergeCell ref="K5:T5"/>
    <mergeCell ref="K2:T2"/>
    <mergeCell ref="E7:G7"/>
    <mergeCell ref="P7:R7"/>
    <mergeCell ref="B7:D7"/>
    <mergeCell ref="L7:O7"/>
    <mergeCell ref="A6:I6"/>
    <mergeCell ref="L6:T6"/>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AO40"/>
  <sheetViews>
    <sheetView zoomScalePageLayoutView="0" workbookViewId="0" topLeftCell="A1">
      <selection activeCell="F27" sqref="F27"/>
    </sheetView>
  </sheetViews>
  <sheetFormatPr defaultColWidth="9.140625" defaultRowHeight="15"/>
  <cols>
    <col min="1" max="1" width="12.421875" style="2" customWidth="1"/>
    <col min="2" max="2" width="16.00390625" style="0" customWidth="1"/>
    <col min="3" max="3" width="15.5742187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4.25">
      <c r="A1" s="1"/>
      <c r="J1" s="2"/>
    </row>
    <row r="2" spans="1:24" ht="14.25">
      <c r="A2" s="205" t="s">
        <v>24</v>
      </c>
      <c r="B2" s="205"/>
      <c r="C2" s="205"/>
      <c r="D2" s="205"/>
      <c r="E2" s="205"/>
      <c r="F2" s="205"/>
      <c r="G2" s="205"/>
      <c r="H2" s="205"/>
      <c r="I2" s="205"/>
      <c r="J2" s="205"/>
      <c r="K2" s="205"/>
      <c r="L2" s="205"/>
      <c r="M2" s="205"/>
      <c r="N2" s="205"/>
      <c r="O2" s="205"/>
      <c r="P2" s="205"/>
      <c r="Q2" s="205"/>
      <c r="R2" s="205"/>
      <c r="S2" s="205"/>
      <c r="T2" s="205"/>
      <c r="U2" s="205"/>
      <c r="V2" s="205"/>
      <c r="W2" s="205"/>
      <c r="X2" s="205"/>
    </row>
    <row r="3" spans="1:24" s="192" customFormat="1" ht="14.25">
      <c r="A3" s="209" t="s">
        <v>100</v>
      </c>
      <c r="B3" s="209"/>
      <c r="C3" s="209"/>
      <c r="D3" s="209"/>
      <c r="E3" s="209"/>
      <c r="F3" s="209"/>
      <c r="G3" s="209"/>
      <c r="H3" s="209"/>
      <c r="I3" s="209"/>
      <c r="J3" s="209"/>
      <c r="K3" s="209"/>
      <c r="L3" s="209"/>
      <c r="M3" s="209"/>
      <c r="N3" s="209"/>
      <c r="O3" s="209"/>
      <c r="P3" s="209"/>
      <c r="Q3" s="209"/>
      <c r="R3" s="209"/>
      <c r="S3" s="209"/>
      <c r="T3" s="209"/>
      <c r="U3" s="209"/>
      <c r="V3" s="209"/>
      <c r="W3" s="209"/>
      <c r="X3" s="209"/>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4.25">
      <c r="A5" s="222" t="s">
        <v>83</v>
      </c>
      <c r="B5" s="222"/>
      <c r="C5" s="222"/>
      <c r="D5" s="222"/>
      <c r="E5" s="222"/>
      <c r="F5" s="222"/>
      <c r="G5" s="222"/>
      <c r="H5" s="222"/>
      <c r="I5" s="222"/>
      <c r="J5" s="222"/>
      <c r="K5" s="222"/>
      <c r="L5" s="222"/>
      <c r="M5" s="222"/>
      <c r="N5" s="222"/>
      <c r="O5" s="222"/>
      <c r="P5" s="222"/>
      <c r="Q5" s="222"/>
      <c r="R5" s="222"/>
      <c r="S5" s="222"/>
      <c r="T5" s="222"/>
      <c r="U5" s="222"/>
      <c r="V5" s="222"/>
      <c r="W5" s="222"/>
      <c r="X5" s="222"/>
    </row>
    <row r="6" ht="6.75" customHeight="1" thickBot="1"/>
    <row r="7" spans="1:24" s="33" customFormat="1" ht="15" thickTop="1">
      <c r="A7" s="220" t="s">
        <v>47</v>
      </c>
      <c r="B7" s="220"/>
      <c r="C7" s="221"/>
      <c r="D7" s="227" t="s">
        <v>1</v>
      </c>
      <c r="E7" s="220"/>
      <c r="F7" s="220"/>
      <c r="G7" s="220"/>
      <c r="H7" s="220"/>
      <c r="I7" s="220"/>
      <c r="J7" s="221"/>
      <c r="K7" s="227" t="s">
        <v>2</v>
      </c>
      <c r="L7" s="220"/>
      <c r="M7" s="220"/>
      <c r="N7" s="220"/>
      <c r="O7" s="220"/>
      <c r="P7" s="220"/>
      <c r="Q7" s="221"/>
      <c r="R7" s="220" t="s">
        <v>0</v>
      </c>
      <c r="S7" s="220"/>
      <c r="T7" s="220"/>
      <c r="U7" s="220"/>
      <c r="V7" s="220"/>
      <c r="W7" s="220"/>
      <c r="X7" s="220"/>
    </row>
    <row r="8" spans="1:24" ht="44.25" customHeight="1">
      <c r="A8" s="101" t="s">
        <v>38</v>
      </c>
      <c r="B8" s="60" t="s">
        <v>65</v>
      </c>
      <c r="C8" s="105" t="s">
        <v>96</v>
      </c>
      <c r="D8" s="226" t="s">
        <v>44</v>
      </c>
      <c r="E8" s="225"/>
      <c r="F8" s="91" t="s">
        <v>43</v>
      </c>
      <c r="G8" s="223" t="s">
        <v>42</v>
      </c>
      <c r="H8" s="224"/>
      <c r="I8" s="225"/>
      <c r="J8" s="124" t="s">
        <v>0</v>
      </c>
      <c r="K8" s="226" t="s">
        <v>44</v>
      </c>
      <c r="L8" s="225"/>
      <c r="M8" s="91" t="s">
        <v>43</v>
      </c>
      <c r="N8" s="223" t="s">
        <v>42</v>
      </c>
      <c r="O8" s="224"/>
      <c r="P8" s="225"/>
      <c r="Q8" s="124" t="s">
        <v>0</v>
      </c>
      <c r="R8" s="224" t="s">
        <v>44</v>
      </c>
      <c r="S8" s="225"/>
      <c r="T8" s="62" t="s">
        <v>43</v>
      </c>
      <c r="U8" s="223" t="s">
        <v>42</v>
      </c>
      <c r="V8" s="224"/>
      <c r="W8" s="225"/>
      <c r="X8" s="118" t="s">
        <v>0</v>
      </c>
    </row>
    <row r="9" spans="1:24" ht="14.25">
      <c r="A9" s="113"/>
      <c r="B9" s="59"/>
      <c r="C9" s="112" t="s">
        <v>48</v>
      </c>
      <c r="D9" s="123" t="s">
        <v>99</v>
      </c>
      <c r="E9" s="61">
        <v>1</v>
      </c>
      <c r="F9" s="61">
        <v>0</v>
      </c>
      <c r="G9" s="61">
        <v>1</v>
      </c>
      <c r="H9" s="61">
        <v>2</v>
      </c>
      <c r="I9" s="61" t="s">
        <v>16</v>
      </c>
      <c r="J9" s="124"/>
      <c r="K9" s="123" t="s">
        <v>99</v>
      </c>
      <c r="L9" s="61">
        <v>1</v>
      </c>
      <c r="M9" s="61">
        <v>0</v>
      </c>
      <c r="N9" s="61">
        <v>1</v>
      </c>
      <c r="O9" s="61">
        <v>2</v>
      </c>
      <c r="P9" s="61" t="s">
        <v>16</v>
      </c>
      <c r="Q9" s="124"/>
      <c r="R9" s="115" t="s">
        <v>99</v>
      </c>
      <c r="S9" s="61">
        <v>1</v>
      </c>
      <c r="T9" s="61">
        <v>0</v>
      </c>
      <c r="U9" s="61">
        <v>1</v>
      </c>
      <c r="V9" s="61">
        <v>2</v>
      </c>
      <c r="W9" s="61" t="s">
        <v>16</v>
      </c>
      <c r="X9" s="119"/>
    </row>
    <row r="10" spans="1:41" ht="14.25">
      <c r="A10" s="102" t="s">
        <v>67</v>
      </c>
      <c r="B10" s="98" t="s">
        <v>67</v>
      </c>
      <c r="C10" s="103" t="s">
        <v>67</v>
      </c>
      <c r="D10" s="125">
        <v>3</v>
      </c>
      <c r="E10" s="116">
        <v>35</v>
      </c>
      <c r="F10" s="116">
        <v>7005</v>
      </c>
      <c r="G10" s="116">
        <v>6869</v>
      </c>
      <c r="H10" s="116">
        <v>2155</v>
      </c>
      <c r="I10" s="116">
        <v>461</v>
      </c>
      <c r="J10" s="126">
        <v>16528</v>
      </c>
      <c r="K10" s="125">
        <v>3</v>
      </c>
      <c r="L10" s="116">
        <v>34</v>
      </c>
      <c r="M10" s="116">
        <v>8315</v>
      </c>
      <c r="N10" s="116">
        <v>6421</v>
      </c>
      <c r="O10" s="116">
        <v>1674</v>
      </c>
      <c r="P10" s="116">
        <v>318</v>
      </c>
      <c r="Q10" s="126">
        <v>16765</v>
      </c>
      <c r="R10" s="121">
        <f>SUM(D10,K10)</f>
        <v>6</v>
      </c>
      <c r="S10" s="121">
        <f aca="true" t="shared" si="0" ref="S10:X10">SUM(E10,L10)</f>
        <v>69</v>
      </c>
      <c r="T10" s="121">
        <f t="shared" si="0"/>
        <v>15320</v>
      </c>
      <c r="U10" s="121">
        <f t="shared" si="0"/>
        <v>13290</v>
      </c>
      <c r="V10" s="121">
        <f t="shared" si="0"/>
        <v>3829</v>
      </c>
      <c r="W10" s="121">
        <f t="shared" si="0"/>
        <v>779</v>
      </c>
      <c r="X10" s="119">
        <f t="shared" si="0"/>
        <v>33293</v>
      </c>
      <c r="Y10" s="15"/>
      <c r="AI10" s="15"/>
      <c r="AJ10" s="15"/>
      <c r="AK10" s="15"/>
      <c r="AL10" s="15"/>
      <c r="AM10" s="15"/>
      <c r="AN10" s="15"/>
      <c r="AO10" s="15"/>
    </row>
    <row r="11" spans="1:41" ht="14.25">
      <c r="A11" s="102" t="s">
        <v>67</v>
      </c>
      <c r="B11" s="98" t="s">
        <v>67</v>
      </c>
      <c r="C11" s="103" t="s">
        <v>66</v>
      </c>
      <c r="D11" s="125">
        <v>0</v>
      </c>
      <c r="E11" s="116">
        <v>7</v>
      </c>
      <c r="F11" s="116">
        <v>1614</v>
      </c>
      <c r="G11" s="116">
        <v>1346</v>
      </c>
      <c r="H11" s="116">
        <v>457</v>
      </c>
      <c r="I11" s="116">
        <v>132</v>
      </c>
      <c r="J11" s="126">
        <v>3556</v>
      </c>
      <c r="K11" s="125">
        <v>0</v>
      </c>
      <c r="L11" s="116">
        <v>13</v>
      </c>
      <c r="M11" s="116">
        <v>1815</v>
      </c>
      <c r="N11" s="116">
        <v>1237</v>
      </c>
      <c r="O11" s="116">
        <v>316</v>
      </c>
      <c r="P11" s="116">
        <v>87</v>
      </c>
      <c r="Q11" s="126">
        <v>3468</v>
      </c>
      <c r="R11" s="121">
        <f aca="true" t="shared" si="1" ref="R11:R18">SUM(D11,K11)</f>
        <v>0</v>
      </c>
      <c r="S11" s="121">
        <f aca="true" t="shared" si="2" ref="S11:S18">SUM(E11,L11)</f>
        <v>20</v>
      </c>
      <c r="T11" s="121">
        <f aca="true" t="shared" si="3" ref="T11:T18">SUM(F11,M11)</f>
        <v>3429</v>
      </c>
      <c r="U11" s="121">
        <f aca="true" t="shared" si="4" ref="U11:U18">SUM(G11,N11)</f>
        <v>2583</v>
      </c>
      <c r="V11" s="121">
        <f aca="true" t="shared" si="5" ref="V11:V18">SUM(H11,O11)</f>
        <v>773</v>
      </c>
      <c r="W11" s="121">
        <f aca="true" t="shared" si="6" ref="W11:W18">SUM(I11,P11)</f>
        <v>219</v>
      </c>
      <c r="X11" s="119">
        <f aca="true" t="shared" si="7" ref="X11:X18">SUM(J11,Q11)</f>
        <v>7024</v>
      </c>
      <c r="Y11" s="15"/>
      <c r="AI11" s="15"/>
      <c r="AJ11" s="15"/>
      <c r="AK11" s="15"/>
      <c r="AL11" s="15"/>
      <c r="AM11" s="15"/>
      <c r="AN11" s="15"/>
      <c r="AO11" s="15"/>
    </row>
    <row r="12" spans="1:41" ht="14.25">
      <c r="A12" s="102" t="s">
        <v>67</v>
      </c>
      <c r="B12" s="98" t="s">
        <v>66</v>
      </c>
      <c r="C12" s="103" t="s">
        <v>67</v>
      </c>
      <c r="D12" s="125">
        <v>1</v>
      </c>
      <c r="E12" s="116">
        <v>65</v>
      </c>
      <c r="F12" s="116">
        <v>5506</v>
      </c>
      <c r="G12" s="116">
        <v>3856</v>
      </c>
      <c r="H12" s="116">
        <v>1155</v>
      </c>
      <c r="I12" s="116">
        <v>255</v>
      </c>
      <c r="J12" s="126">
        <v>10838</v>
      </c>
      <c r="K12" s="125">
        <v>0</v>
      </c>
      <c r="L12" s="116">
        <v>59</v>
      </c>
      <c r="M12" s="116">
        <v>6374</v>
      </c>
      <c r="N12" s="116">
        <v>3500</v>
      </c>
      <c r="O12" s="116">
        <v>852</v>
      </c>
      <c r="P12" s="116">
        <v>124</v>
      </c>
      <c r="Q12" s="126">
        <v>10909</v>
      </c>
      <c r="R12" s="121">
        <f t="shared" si="1"/>
        <v>1</v>
      </c>
      <c r="S12" s="121">
        <f t="shared" si="2"/>
        <v>124</v>
      </c>
      <c r="T12" s="121">
        <f t="shared" si="3"/>
        <v>11880</v>
      </c>
      <c r="U12" s="121">
        <f t="shared" si="4"/>
        <v>7356</v>
      </c>
      <c r="V12" s="121">
        <f t="shared" si="5"/>
        <v>2007</v>
      </c>
      <c r="W12" s="121">
        <f t="shared" si="6"/>
        <v>379</v>
      </c>
      <c r="X12" s="119">
        <f t="shared" si="7"/>
        <v>21747</v>
      </c>
      <c r="Y12" s="15"/>
      <c r="AI12" s="15"/>
      <c r="AJ12" s="15"/>
      <c r="AK12" s="15"/>
      <c r="AL12" s="15"/>
      <c r="AM12" s="15"/>
      <c r="AN12" s="15"/>
      <c r="AO12" s="15"/>
    </row>
    <row r="13" spans="1:41" ht="14.25">
      <c r="A13" s="102" t="s">
        <v>66</v>
      </c>
      <c r="B13" s="98" t="s">
        <v>67</v>
      </c>
      <c r="C13" s="103" t="s">
        <v>67</v>
      </c>
      <c r="D13" s="125">
        <v>1</v>
      </c>
      <c r="E13" s="116">
        <v>48</v>
      </c>
      <c r="F13" s="116">
        <v>8768</v>
      </c>
      <c r="G13" s="116">
        <v>5822</v>
      </c>
      <c r="H13" s="116">
        <v>1171</v>
      </c>
      <c r="I13" s="116">
        <v>214</v>
      </c>
      <c r="J13" s="126">
        <v>16024</v>
      </c>
      <c r="K13" s="125">
        <v>2</v>
      </c>
      <c r="L13" s="116">
        <v>34</v>
      </c>
      <c r="M13" s="116">
        <v>10321</v>
      </c>
      <c r="N13" s="116">
        <v>5624</v>
      </c>
      <c r="O13" s="116">
        <v>899</v>
      </c>
      <c r="P13" s="116">
        <v>160</v>
      </c>
      <c r="Q13" s="126">
        <v>17040</v>
      </c>
      <c r="R13" s="121">
        <f t="shared" si="1"/>
        <v>3</v>
      </c>
      <c r="S13" s="121">
        <f t="shared" si="2"/>
        <v>82</v>
      </c>
      <c r="T13" s="121">
        <f t="shared" si="3"/>
        <v>19089</v>
      </c>
      <c r="U13" s="121">
        <f t="shared" si="4"/>
        <v>11446</v>
      </c>
      <c r="V13" s="121">
        <f t="shared" si="5"/>
        <v>2070</v>
      </c>
      <c r="W13" s="121">
        <f t="shared" si="6"/>
        <v>374</v>
      </c>
      <c r="X13" s="119">
        <f t="shared" si="7"/>
        <v>33064</v>
      </c>
      <c r="AI13" s="15"/>
      <c r="AJ13" s="15"/>
      <c r="AK13" s="15"/>
      <c r="AL13" s="15"/>
      <c r="AM13" s="15"/>
      <c r="AN13" s="15"/>
      <c r="AO13" s="15"/>
    </row>
    <row r="14" spans="1:41" ht="14.25">
      <c r="A14" s="102" t="s">
        <v>67</v>
      </c>
      <c r="B14" s="98" t="s">
        <v>66</v>
      </c>
      <c r="C14" s="103" t="s">
        <v>66</v>
      </c>
      <c r="D14" s="125">
        <v>5</v>
      </c>
      <c r="E14" s="116">
        <v>131</v>
      </c>
      <c r="F14" s="116">
        <v>5500</v>
      </c>
      <c r="G14" s="116">
        <v>2042</v>
      </c>
      <c r="H14" s="116">
        <v>462</v>
      </c>
      <c r="I14" s="116">
        <v>107</v>
      </c>
      <c r="J14" s="126">
        <v>8247</v>
      </c>
      <c r="K14" s="125">
        <v>5</v>
      </c>
      <c r="L14" s="116">
        <v>115</v>
      </c>
      <c r="M14" s="116">
        <v>5742</v>
      </c>
      <c r="N14" s="116">
        <v>1610</v>
      </c>
      <c r="O14" s="116">
        <v>369</v>
      </c>
      <c r="P14" s="116">
        <v>74</v>
      </c>
      <c r="Q14" s="126">
        <v>7915</v>
      </c>
      <c r="R14" s="121">
        <f t="shared" si="1"/>
        <v>10</v>
      </c>
      <c r="S14" s="121">
        <f t="shared" si="2"/>
        <v>246</v>
      </c>
      <c r="T14" s="121">
        <f t="shared" si="3"/>
        <v>11242</v>
      </c>
      <c r="U14" s="121">
        <f t="shared" si="4"/>
        <v>3652</v>
      </c>
      <c r="V14" s="121">
        <f t="shared" si="5"/>
        <v>831</v>
      </c>
      <c r="W14" s="121">
        <f t="shared" si="6"/>
        <v>181</v>
      </c>
      <c r="X14" s="119">
        <f t="shared" si="7"/>
        <v>16162</v>
      </c>
      <c r="AI14" s="15"/>
      <c r="AJ14" s="15"/>
      <c r="AK14" s="15"/>
      <c r="AL14" s="15"/>
      <c r="AM14" s="15"/>
      <c r="AN14" s="15"/>
      <c r="AO14" s="15"/>
    </row>
    <row r="15" spans="1:41" ht="14.25">
      <c r="A15" s="102" t="s">
        <v>66</v>
      </c>
      <c r="B15" s="98" t="s">
        <v>67</v>
      </c>
      <c r="C15" s="103" t="s">
        <v>66</v>
      </c>
      <c r="D15" s="125">
        <v>0</v>
      </c>
      <c r="E15" s="116">
        <v>34</v>
      </c>
      <c r="F15" s="116">
        <v>5418</v>
      </c>
      <c r="G15" s="116">
        <v>2391</v>
      </c>
      <c r="H15" s="116">
        <v>394</v>
      </c>
      <c r="I15" s="116">
        <v>65</v>
      </c>
      <c r="J15" s="126">
        <v>8302</v>
      </c>
      <c r="K15" s="125">
        <v>0</v>
      </c>
      <c r="L15" s="116">
        <v>32</v>
      </c>
      <c r="M15" s="116">
        <v>5842</v>
      </c>
      <c r="N15" s="116">
        <v>2027</v>
      </c>
      <c r="O15" s="116">
        <v>234</v>
      </c>
      <c r="P15" s="116">
        <v>35</v>
      </c>
      <c r="Q15" s="126">
        <v>8170</v>
      </c>
      <c r="R15" s="121">
        <f t="shared" si="1"/>
        <v>0</v>
      </c>
      <c r="S15" s="121">
        <f t="shared" si="2"/>
        <v>66</v>
      </c>
      <c r="T15" s="121">
        <f t="shared" si="3"/>
        <v>11260</v>
      </c>
      <c r="U15" s="121">
        <f t="shared" si="4"/>
        <v>4418</v>
      </c>
      <c r="V15" s="121">
        <f t="shared" si="5"/>
        <v>628</v>
      </c>
      <c r="W15" s="121">
        <f t="shared" si="6"/>
        <v>100</v>
      </c>
      <c r="X15" s="119">
        <f t="shared" si="7"/>
        <v>16472</v>
      </c>
      <c r="AI15" s="15"/>
      <c r="AJ15" s="15"/>
      <c r="AK15" s="15"/>
      <c r="AL15" s="15"/>
      <c r="AM15" s="15"/>
      <c r="AN15" s="15"/>
      <c r="AO15" s="15"/>
    </row>
    <row r="16" spans="1:41" ht="14.25">
      <c r="A16" s="102" t="s">
        <v>66</v>
      </c>
      <c r="B16" s="98" t="s">
        <v>66</v>
      </c>
      <c r="C16" s="103" t="s">
        <v>67</v>
      </c>
      <c r="D16" s="125">
        <v>19</v>
      </c>
      <c r="E16" s="116">
        <v>492</v>
      </c>
      <c r="F16" s="116">
        <v>29177</v>
      </c>
      <c r="G16" s="116">
        <v>9177</v>
      </c>
      <c r="H16" s="116">
        <v>1369</v>
      </c>
      <c r="I16" s="116">
        <v>214</v>
      </c>
      <c r="J16" s="126">
        <v>40448</v>
      </c>
      <c r="K16" s="125">
        <v>8</v>
      </c>
      <c r="L16" s="116">
        <v>436</v>
      </c>
      <c r="M16" s="116">
        <v>31059</v>
      </c>
      <c r="N16" s="116">
        <v>7421</v>
      </c>
      <c r="O16" s="116">
        <v>817</v>
      </c>
      <c r="P16" s="116">
        <v>144</v>
      </c>
      <c r="Q16" s="126">
        <v>39885</v>
      </c>
      <c r="R16" s="121">
        <f t="shared" si="1"/>
        <v>27</v>
      </c>
      <c r="S16" s="121">
        <f t="shared" si="2"/>
        <v>928</v>
      </c>
      <c r="T16" s="121">
        <f t="shared" si="3"/>
        <v>60236</v>
      </c>
      <c r="U16" s="121">
        <f t="shared" si="4"/>
        <v>16598</v>
      </c>
      <c r="V16" s="121">
        <f t="shared" si="5"/>
        <v>2186</v>
      </c>
      <c r="W16" s="121">
        <f t="shared" si="6"/>
        <v>358</v>
      </c>
      <c r="X16" s="119">
        <f t="shared" si="7"/>
        <v>80333</v>
      </c>
      <c r="AI16" s="15"/>
      <c r="AJ16" s="15"/>
      <c r="AK16" s="15"/>
      <c r="AL16" s="15"/>
      <c r="AM16" s="15"/>
      <c r="AN16" s="15"/>
      <c r="AO16" s="15"/>
    </row>
    <row r="17" spans="1:41" ht="14.25">
      <c r="A17" s="102" t="s">
        <v>66</v>
      </c>
      <c r="B17" s="98" t="s">
        <v>66</v>
      </c>
      <c r="C17" s="103" t="s">
        <v>66</v>
      </c>
      <c r="D17" s="125">
        <v>52</v>
      </c>
      <c r="E17" s="116">
        <v>2484</v>
      </c>
      <c r="F17" s="116">
        <v>93945</v>
      </c>
      <c r="G17" s="116">
        <v>13517</v>
      </c>
      <c r="H17" s="116">
        <v>1309</v>
      </c>
      <c r="I17" s="116">
        <v>168</v>
      </c>
      <c r="J17" s="126">
        <v>111475</v>
      </c>
      <c r="K17" s="125">
        <v>31</v>
      </c>
      <c r="L17" s="116">
        <v>2056</v>
      </c>
      <c r="M17" s="116">
        <v>95189</v>
      </c>
      <c r="N17" s="116">
        <v>8521</v>
      </c>
      <c r="O17" s="116">
        <v>609</v>
      </c>
      <c r="P17" s="116">
        <v>120</v>
      </c>
      <c r="Q17" s="126">
        <v>106526</v>
      </c>
      <c r="R17" s="121">
        <f t="shared" si="1"/>
        <v>83</v>
      </c>
      <c r="S17" s="121">
        <f t="shared" si="2"/>
        <v>4540</v>
      </c>
      <c r="T17" s="121">
        <f t="shared" si="3"/>
        <v>189134</v>
      </c>
      <c r="U17" s="121">
        <f t="shared" si="4"/>
        <v>22038</v>
      </c>
      <c r="V17" s="121">
        <f t="shared" si="5"/>
        <v>1918</v>
      </c>
      <c r="W17" s="121">
        <f t="shared" si="6"/>
        <v>288</v>
      </c>
      <c r="X17" s="119">
        <f>SUM(J17,Q17)</f>
        <v>218001</v>
      </c>
      <c r="AI17" s="15"/>
      <c r="AJ17" s="15"/>
      <c r="AK17" s="15"/>
      <c r="AL17" s="15"/>
      <c r="AM17" s="15"/>
      <c r="AN17" s="15"/>
      <c r="AO17" s="15"/>
    </row>
    <row r="18" spans="1:24" s="34" customFormat="1" ht="14.25">
      <c r="A18" s="99"/>
      <c r="B18" s="99"/>
      <c r="C18" s="104" t="s">
        <v>0</v>
      </c>
      <c r="D18" s="127">
        <f>SUM(D10:D17)</f>
        <v>81</v>
      </c>
      <c r="E18" s="117">
        <f aca="true" t="shared" si="8" ref="E18:Q18">SUM(E10:E17)</f>
        <v>3296</v>
      </c>
      <c r="F18" s="117">
        <f t="shared" si="8"/>
        <v>156933</v>
      </c>
      <c r="G18" s="117">
        <f t="shared" si="8"/>
        <v>45020</v>
      </c>
      <c r="H18" s="117">
        <f t="shared" si="8"/>
        <v>8472</v>
      </c>
      <c r="I18" s="117">
        <f t="shared" si="8"/>
        <v>1616</v>
      </c>
      <c r="J18" s="176">
        <f t="shared" si="8"/>
        <v>215418</v>
      </c>
      <c r="K18" s="127">
        <f t="shared" si="8"/>
        <v>49</v>
      </c>
      <c r="L18" s="117">
        <f t="shared" si="8"/>
        <v>2779</v>
      </c>
      <c r="M18" s="177">
        <f t="shared" si="8"/>
        <v>164657</v>
      </c>
      <c r="N18" s="177">
        <f t="shared" si="8"/>
        <v>36361</v>
      </c>
      <c r="O18" s="177">
        <f t="shared" si="8"/>
        <v>5770</v>
      </c>
      <c r="P18" s="177">
        <f t="shared" si="8"/>
        <v>1062</v>
      </c>
      <c r="Q18" s="178">
        <f t="shared" si="8"/>
        <v>210678</v>
      </c>
      <c r="R18" s="179">
        <f t="shared" si="1"/>
        <v>130</v>
      </c>
      <c r="S18" s="180">
        <f t="shared" si="2"/>
        <v>6075</v>
      </c>
      <c r="T18" s="180">
        <f t="shared" si="3"/>
        <v>321590</v>
      </c>
      <c r="U18" s="180">
        <f t="shared" si="4"/>
        <v>81381</v>
      </c>
      <c r="V18" s="180">
        <f t="shared" si="5"/>
        <v>14242</v>
      </c>
      <c r="W18" s="122">
        <f t="shared" si="6"/>
        <v>2678</v>
      </c>
      <c r="X18" s="120">
        <f t="shared" si="7"/>
        <v>426096</v>
      </c>
    </row>
    <row r="19" s="2" customFormat="1" ht="14.25">
      <c r="C19" s="64"/>
    </row>
    <row r="21" spans="1:24" ht="14.25">
      <c r="A21" s="205" t="s">
        <v>24</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s="192" customFormat="1" ht="14.25">
      <c r="A22" s="209" t="s">
        <v>100</v>
      </c>
      <c r="B22" s="209"/>
      <c r="C22" s="209"/>
      <c r="D22" s="209"/>
      <c r="E22" s="209"/>
      <c r="F22" s="209"/>
      <c r="G22" s="209"/>
      <c r="H22" s="209"/>
      <c r="I22" s="209"/>
      <c r="J22" s="209"/>
      <c r="K22" s="209"/>
      <c r="L22" s="209"/>
      <c r="M22" s="209"/>
      <c r="N22" s="209"/>
      <c r="O22" s="209"/>
      <c r="P22" s="209"/>
      <c r="Q22" s="209"/>
      <c r="R22" s="209"/>
      <c r="S22" s="209"/>
      <c r="T22" s="209"/>
      <c r="U22" s="209"/>
      <c r="V22" s="209"/>
      <c r="W22" s="209"/>
      <c r="X22" s="209"/>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4.25">
      <c r="A24" s="222" t="s">
        <v>84</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ht="6.75" customHeight="1" thickBot="1"/>
    <row r="26" spans="1:24" ht="15" thickTop="1">
      <c r="A26" s="220" t="s">
        <v>47</v>
      </c>
      <c r="B26" s="220"/>
      <c r="C26" s="221"/>
      <c r="D26" s="227" t="s">
        <v>1</v>
      </c>
      <c r="E26" s="220"/>
      <c r="F26" s="220"/>
      <c r="G26" s="220"/>
      <c r="H26" s="220"/>
      <c r="I26" s="220"/>
      <c r="J26" s="221"/>
      <c r="K26" s="227" t="s">
        <v>2</v>
      </c>
      <c r="L26" s="220"/>
      <c r="M26" s="220"/>
      <c r="N26" s="220"/>
      <c r="O26" s="220"/>
      <c r="P26" s="220"/>
      <c r="Q26" s="221"/>
      <c r="R26" s="220" t="s">
        <v>0</v>
      </c>
      <c r="S26" s="220"/>
      <c r="T26" s="220"/>
      <c r="U26" s="220"/>
      <c r="V26" s="220"/>
      <c r="W26" s="220"/>
      <c r="X26" s="220"/>
    </row>
    <row r="27" spans="1:24" ht="42.75">
      <c r="A27" s="101" t="s">
        <v>38</v>
      </c>
      <c r="B27" s="60" t="s">
        <v>65</v>
      </c>
      <c r="C27" s="105" t="s">
        <v>96</v>
      </c>
      <c r="D27" s="226" t="s">
        <v>44</v>
      </c>
      <c r="E27" s="225"/>
      <c r="F27" s="91" t="s">
        <v>43</v>
      </c>
      <c r="G27" s="223" t="s">
        <v>42</v>
      </c>
      <c r="H27" s="224"/>
      <c r="I27" s="225"/>
      <c r="J27" s="124" t="s">
        <v>0</v>
      </c>
      <c r="K27" s="226" t="s">
        <v>44</v>
      </c>
      <c r="L27" s="225"/>
      <c r="M27" s="91" t="s">
        <v>43</v>
      </c>
      <c r="N27" s="223" t="s">
        <v>42</v>
      </c>
      <c r="O27" s="224"/>
      <c r="P27" s="225"/>
      <c r="Q27" s="124" t="s">
        <v>0</v>
      </c>
      <c r="R27" s="224" t="s">
        <v>44</v>
      </c>
      <c r="S27" s="225"/>
      <c r="T27" s="62" t="s">
        <v>43</v>
      </c>
      <c r="U27" s="223" t="s">
        <v>42</v>
      </c>
      <c r="V27" s="224"/>
      <c r="W27" s="225"/>
      <c r="X27" s="118" t="s">
        <v>0</v>
      </c>
    </row>
    <row r="28" spans="1:24" ht="14.25">
      <c r="A28" s="113"/>
      <c r="B28" s="59"/>
      <c r="C28" s="112" t="s">
        <v>48</v>
      </c>
      <c r="D28" s="123" t="s">
        <v>99</v>
      </c>
      <c r="E28" s="61">
        <v>1</v>
      </c>
      <c r="F28" s="61">
        <v>0</v>
      </c>
      <c r="G28" s="61">
        <v>1</v>
      </c>
      <c r="H28" s="61">
        <v>2</v>
      </c>
      <c r="I28" s="61" t="s">
        <v>16</v>
      </c>
      <c r="J28" s="124"/>
      <c r="K28" s="123" t="s">
        <v>99</v>
      </c>
      <c r="L28" s="61">
        <v>1</v>
      </c>
      <c r="M28" s="61">
        <v>0</v>
      </c>
      <c r="N28" s="61">
        <v>1</v>
      </c>
      <c r="O28" s="61">
        <v>2</v>
      </c>
      <c r="P28" s="61" t="s">
        <v>16</v>
      </c>
      <c r="Q28" s="124"/>
      <c r="R28" s="115" t="s">
        <v>99</v>
      </c>
      <c r="S28" s="61">
        <v>1</v>
      </c>
      <c r="T28" s="61">
        <v>0</v>
      </c>
      <c r="U28" s="61">
        <v>1</v>
      </c>
      <c r="V28" s="61">
        <v>2</v>
      </c>
      <c r="W28" s="61" t="s">
        <v>16</v>
      </c>
      <c r="X28" s="90"/>
    </row>
    <row r="29" spans="1:24" ht="14.25">
      <c r="A29" s="102" t="s">
        <v>67</v>
      </c>
      <c r="B29" s="98" t="s">
        <v>67</v>
      </c>
      <c r="C29" s="103" t="s">
        <v>67</v>
      </c>
      <c r="D29" s="132">
        <f aca="true" t="shared" si="9" ref="D29:J29">D10/$J10*100</f>
        <v>0.01815101645692159</v>
      </c>
      <c r="E29" s="133">
        <f t="shared" si="9"/>
        <v>0.21176185866408517</v>
      </c>
      <c r="F29" s="133">
        <f t="shared" si="9"/>
        <v>42.382623426911906</v>
      </c>
      <c r="G29" s="133">
        <f t="shared" si="9"/>
        <v>41.559777347531465</v>
      </c>
      <c r="H29" s="133">
        <f t="shared" si="9"/>
        <v>13.038480154888674</v>
      </c>
      <c r="I29" s="133">
        <f t="shared" si="9"/>
        <v>2.7892061955469503</v>
      </c>
      <c r="J29" s="134">
        <f t="shared" si="9"/>
        <v>100</v>
      </c>
      <c r="K29" s="132">
        <f aca="true" t="shared" si="10" ref="K29:Q29">K10/$Q10*100</f>
        <v>0.017894422904861318</v>
      </c>
      <c r="L29" s="133">
        <f t="shared" si="10"/>
        <v>0.20280345958842827</v>
      </c>
      <c r="M29" s="133">
        <f t="shared" si="10"/>
        <v>49.59737548464062</v>
      </c>
      <c r="N29" s="133">
        <f t="shared" si="10"/>
        <v>38.30002982403818</v>
      </c>
      <c r="O29" s="133">
        <f t="shared" si="10"/>
        <v>9.985087980912615</v>
      </c>
      <c r="P29" s="133">
        <f t="shared" si="10"/>
        <v>1.8968088279152997</v>
      </c>
      <c r="Q29" s="134">
        <f t="shared" si="10"/>
        <v>100</v>
      </c>
      <c r="R29" s="135">
        <f aca="true" t="shared" si="11" ref="R29:X29">R10/$X10*100</f>
        <v>0.01802180638572673</v>
      </c>
      <c r="S29" s="133">
        <f t="shared" si="11"/>
        <v>0.20725077343585738</v>
      </c>
      <c r="T29" s="133">
        <f t="shared" si="11"/>
        <v>46.01567897155559</v>
      </c>
      <c r="U29" s="133">
        <f t="shared" si="11"/>
        <v>39.918301144384706</v>
      </c>
      <c r="V29" s="133">
        <f t="shared" si="11"/>
        <v>11.500916108491275</v>
      </c>
      <c r="W29" s="133">
        <f t="shared" si="11"/>
        <v>2.3398311957468536</v>
      </c>
      <c r="X29" s="136">
        <f t="shared" si="11"/>
        <v>100</v>
      </c>
    </row>
    <row r="30" spans="1:24" ht="14.25">
      <c r="A30" s="102" t="s">
        <v>67</v>
      </c>
      <c r="B30" s="98" t="s">
        <v>67</v>
      </c>
      <c r="C30" s="103" t="s">
        <v>66</v>
      </c>
      <c r="D30" s="132">
        <f aca="true" t="shared" si="12" ref="D30:J30">D11/$J11*100</f>
        <v>0</v>
      </c>
      <c r="E30" s="133">
        <f t="shared" si="12"/>
        <v>0.19685039370078738</v>
      </c>
      <c r="F30" s="133">
        <f t="shared" si="12"/>
        <v>45.38807649043869</v>
      </c>
      <c r="G30" s="133">
        <f t="shared" si="12"/>
        <v>37.851518560179976</v>
      </c>
      <c r="H30" s="133">
        <f t="shared" si="12"/>
        <v>12.851518560179978</v>
      </c>
      <c r="I30" s="133">
        <f t="shared" si="12"/>
        <v>3.712035995500562</v>
      </c>
      <c r="J30" s="134">
        <f t="shared" si="12"/>
        <v>100</v>
      </c>
      <c r="K30" s="132">
        <f aca="true" t="shared" si="13" ref="K30:Q30">K11/$Q11*100</f>
        <v>0</v>
      </c>
      <c r="L30" s="133">
        <f t="shared" si="13"/>
        <v>0.3748558246828143</v>
      </c>
      <c r="M30" s="133">
        <f t="shared" si="13"/>
        <v>52.3356401384083</v>
      </c>
      <c r="N30" s="133">
        <f t="shared" si="13"/>
        <v>35.66897347174164</v>
      </c>
      <c r="O30" s="133">
        <f t="shared" si="13"/>
        <v>9.111880046136102</v>
      </c>
      <c r="P30" s="133">
        <f t="shared" si="13"/>
        <v>2.508650519031142</v>
      </c>
      <c r="Q30" s="134">
        <f t="shared" si="13"/>
        <v>100</v>
      </c>
      <c r="R30" s="135">
        <f aca="true" t="shared" si="14" ref="R30:X30">R11/$X11*100</f>
        <v>0</v>
      </c>
      <c r="S30" s="133">
        <f t="shared" si="14"/>
        <v>0.2847380410022779</v>
      </c>
      <c r="T30" s="133">
        <f t="shared" si="14"/>
        <v>48.81833712984054</v>
      </c>
      <c r="U30" s="133">
        <f t="shared" si="14"/>
        <v>36.77391799544419</v>
      </c>
      <c r="V30" s="133">
        <f t="shared" si="14"/>
        <v>11.00512528473804</v>
      </c>
      <c r="W30" s="133">
        <f t="shared" si="14"/>
        <v>3.117881548974943</v>
      </c>
      <c r="X30" s="136">
        <f t="shared" si="14"/>
        <v>100</v>
      </c>
    </row>
    <row r="31" spans="1:24" ht="14.25">
      <c r="A31" s="102" t="s">
        <v>67</v>
      </c>
      <c r="B31" s="98" t="s">
        <v>66</v>
      </c>
      <c r="C31" s="103" t="s">
        <v>67</v>
      </c>
      <c r="D31" s="132">
        <f aca="true" t="shared" si="15" ref="D31:J31">D12/$J12*100</f>
        <v>0.009226794611551946</v>
      </c>
      <c r="E31" s="133">
        <f t="shared" si="15"/>
        <v>0.5997416497508765</v>
      </c>
      <c r="F31" s="133">
        <f t="shared" si="15"/>
        <v>50.802731131205014</v>
      </c>
      <c r="G31" s="133">
        <f t="shared" si="15"/>
        <v>35.5785200221443</v>
      </c>
      <c r="H31" s="133">
        <f t="shared" si="15"/>
        <v>10.656947776342498</v>
      </c>
      <c r="I31" s="133">
        <f t="shared" si="15"/>
        <v>2.3528326259457466</v>
      </c>
      <c r="J31" s="134">
        <f t="shared" si="15"/>
        <v>100</v>
      </c>
      <c r="K31" s="132">
        <f aca="true" t="shared" si="16" ref="K31:Q31">K12/$Q12*100</f>
        <v>0</v>
      </c>
      <c r="L31" s="133">
        <f t="shared" si="16"/>
        <v>0.540837840315336</v>
      </c>
      <c r="M31" s="133">
        <f t="shared" si="16"/>
        <v>58.42882024016867</v>
      </c>
      <c r="N31" s="133">
        <f t="shared" si="16"/>
        <v>32.08360069667247</v>
      </c>
      <c r="O31" s="133">
        <f t="shared" si="16"/>
        <v>7.810065083875699</v>
      </c>
      <c r="P31" s="133">
        <f t="shared" si="16"/>
        <v>1.1366761389678248</v>
      </c>
      <c r="Q31" s="134">
        <f t="shared" si="16"/>
        <v>100</v>
      </c>
      <c r="R31" s="135">
        <f aca="true" t="shared" si="17" ref="R31:X31">R12/$X12*100</f>
        <v>0.004598335402584265</v>
      </c>
      <c r="S31" s="133">
        <f t="shared" si="17"/>
        <v>0.5701935899204488</v>
      </c>
      <c r="T31" s="133">
        <f t="shared" si="17"/>
        <v>54.62822458270106</v>
      </c>
      <c r="U31" s="133">
        <f t="shared" si="17"/>
        <v>33.82535522140985</v>
      </c>
      <c r="V31" s="133">
        <f t="shared" si="17"/>
        <v>9.228859152986619</v>
      </c>
      <c r="W31" s="133">
        <f t="shared" si="17"/>
        <v>1.7427691175794364</v>
      </c>
      <c r="X31" s="136">
        <f t="shared" si="17"/>
        <v>100</v>
      </c>
    </row>
    <row r="32" spans="1:24" ht="14.25">
      <c r="A32" s="102" t="s">
        <v>66</v>
      </c>
      <c r="B32" s="98" t="s">
        <v>67</v>
      </c>
      <c r="C32" s="103" t="s">
        <v>67</v>
      </c>
      <c r="D32" s="132">
        <f aca="true" t="shared" si="18" ref="D32:J32">D13/$J13*100</f>
        <v>0.006240639041437844</v>
      </c>
      <c r="E32" s="133">
        <f t="shared" si="18"/>
        <v>0.29955067398901647</v>
      </c>
      <c r="F32" s="133">
        <f t="shared" si="18"/>
        <v>54.717923115327004</v>
      </c>
      <c r="G32" s="133">
        <f t="shared" si="18"/>
        <v>36.33300049925112</v>
      </c>
      <c r="H32" s="133">
        <f t="shared" si="18"/>
        <v>7.307788317523714</v>
      </c>
      <c r="I32" s="133">
        <f t="shared" si="18"/>
        <v>1.3354967548676984</v>
      </c>
      <c r="J32" s="134">
        <f t="shared" si="18"/>
        <v>100</v>
      </c>
      <c r="K32" s="132">
        <f aca="true" t="shared" si="19" ref="K32:Q32">K13/$Q13*100</f>
        <v>0.011737089201877934</v>
      </c>
      <c r="L32" s="133">
        <f t="shared" si="19"/>
        <v>0.1995305164319249</v>
      </c>
      <c r="M32" s="133">
        <f t="shared" si="19"/>
        <v>60.56924882629108</v>
      </c>
      <c r="N32" s="133">
        <f t="shared" si="19"/>
        <v>33.00469483568075</v>
      </c>
      <c r="O32" s="133">
        <f t="shared" si="19"/>
        <v>5.275821596244131</v>
      </c>
      <c r="P32" s="133">
        <f t="shared" si="19"/>
        <v>0.9389671361502347</v>
      </c>
      <c r="Q32" s="134">
        <f t="shared" si="19"/>
        <v>100</v>
      </c>
      <c r="R32" s="135">
        <f aca="true" t="shared" si="20" ref="R32:X32">R13/$X13*100</f>
        <v>0.009073312363900314</v>
      </c>
      <c r="S32" s="133">
        <f t="shared" si="20"/>
        <v>0.24800387127994192</v>
      </c>
      <c r="T32" s="133">
        <f t="shared" si="20"/>
        <v>57.73348657149771</v>
      </c>
      <c r="U32" s="133">
        <f t="shared" si="20"/>
        <v>34.61771110573434</v>
      </c>
      <c r="V32" s="133">
        <f t="shared" si="20"/>
        <v>6.260585531091217</v>
      </c>
      <c r="W32" s="133">
        <f t="shared" si="20"/>
        <v>1.131139608032906</v>
      </c>
      <c r="X32" s="136">
        <f t="shared" si="20"/>
        <v>100</v>
      </c>
    </row>
    <row r="33" spans="1:24" ht="14.25">
      <c r="A33" s="102" t="s">
        <v>67</v>
      </c>
      <c r="B33" s="98" t="s">
        <v>66</v>
      </c>
      <c r="C33" s="103" t="s">
        <v>66</v>
      </c>
      <c r="D33" s="132">
        <f aca="true" t="shared" si="21" ref="D33:J33">D14/$J14*100</f>
        <v>0.06062810719049351</v>
      </c>
      <c r="E33" s="133">
        <f t="shared" si="21"/>
        <v>1.58845640839093</v>
      </c>
      <c r="F33" s="133">
        <f t="shared" si="21"/>
        <v>66.69091790954286</v>
      </c>
      <c r="G33" s="133">
        <f t="shared" si="21"/>
        <v>24.760518976597552</v>
      </c>
      <c r="H33" s="133">
        <f t="shared" si="21"/>
        <v>5.6020371044016</v>
      </c>
      <c r="I33" s="133">
        <f t="shared" si="21"/>
        <v>1.2974414938765613</v>
      </c>
      <c r="J33" s="134">
        <f t="shared" si="21"/>
        <v>100</v>
      </c>
      <c r="K33" s="132">
        <f aca="true" t="shared" si="22" ref="K33:Q33">K14/$Q14*100</f>
        <v>0.06317119393556538</v>
      </c>
      <c r="L33" s="133">
        <f t="shared" si="22"/>
        <v>1.4529374605180037</v>
      </c>
      <c r="M33" s="133">
        <f t="shared" si="22"/>
        <v>72.54579911560329</v>
      </c>
      <c r="N33" s="133">
        <f t="shared" si="22"/>
        <v>20.341124447252053</v>
      </c>
      <c r="O33" s="133">
        <f t="shared" si="22"/>
        <v>4.662034112444726</v>
      </c>
      <c r="P33" s="133">
        <f t="shared" si="22"/>
        <v>0.9349336702463678</v>
      </c>
      <c r="Q33" s="134">
        <f t="shared" si="22"/>
        <v>100</v>
      </c>
      <c r="R33" s="135">
        <f aca="true" t="shared" si="23" ref="R33:X33">R14/$X14*100</f>
        <v>0.06187353050365054</v>
      </c>
      <c r="S33" s="133">
        <f t="shared" si="23"/>
        <v>1.5220888503898033</v>
      </c>
      <c r="T33" s="133">
        <f t="shared" si="23"/>
        <v>69.55822299220394</v>
      </c>
      <c r="U33" s="133">
        <f t="shared" si="23"/>
        <v>22.596213339933175</v>
      </c>
      <c r="V33" s="133">
        <f t="shared" si="23"/>
        <v>5.1416903848533595</v>
      </c>
      <c r="W33" s="133">
        <f t="shared" si="23"/>
        <v>1.1199109021160747</v>
      </c>
      <c r="X33" s="136">
        <f t="shared" si="23"/>
        <v>100</v>
      </c>
    </row>
    <row r="34" spans="1:24" ht="14.25">
      <c r="A34" s="102" t="s">
        <v>66</v>
      </c>
      <c r="B34" s="98" t="s">
        <v>67</v>
      </c>
      <c r="C34" s="103" t="s">
        <v>66</v>
      </c>
      <c r="D34" s="132">
        <f aca="true" t="shared" si="24" ref="D34:J34">D15/$J15*100</f>
        <v>0</v>
      </c>
      <c r="E34" s="133">
        <f t="shared" si="24"/>
        <v>0.4095398699108649</v>
      </c>
      <c r="F34" s="133">
        <f t="shared" si="24"/>
        <v>65.26138279932546</v>
      </c>
      <c r="G34" s="133">
        <f t="shared" si="24"/>
        <v>28.800289086966995</v>
      </c>
      <c r="H34" s="133">
        <f t="shared" si="24"/>
        <v>4.745844374849434</v>
      </c>
      <c r="I34" s="133">
        <f t="shared" si="24"/>
        <v>0.7829438689472416</v>
      </c>
      <c r="J34" s="134">
        <f t="shared" si="24"/>
        <v>100</v>
      </c>
      <c r="K34" s="132">
        <f aca="true" t="shared" si="25" ref="K34:Q34">K15/$Q15*100</f>
        <v>0</v>
      </c>
      <c r="L34" s="133">
        <f t="shared" si="25"/>
        <v>0.39167686658506734</v>
      </c>
      <c r="M34" s="133">
        <f t="shared" si="25"/>
        <v>71.50550795593635</v>
      </c>
      <c r="N34" s="133">
        <f t="shared" si="25"/>
        <v>24.81028151774786</v>
      </c>
      <c r="O34" s="133">
        <f t="shared" si="25"/>
        <v>2.8641370869033045</v>
      </c>
      <c r="P34" s="133">
        <f t="shared" si="25"/>
        <v>0.42839657282741733</v>
      </c>
      <c r="Q34" s="134">
        <f t="shared" si="25"/>
        <v>100</v>
      </c>
      <c r="R34" s="135">
        <f aca="true" t="shared" si="26" ref="R34:X34">R15/$X15*100</f>
        <v>0</v>
      </c>
      <c r="S34" s="133">
        <f t="shared" si="26"/>
        <v>0.4006799417192812</v>
      </c>
      <c r="T34" s="133">
        <f t="shared" si="26"/>
        <v>68.35842642059252</v>
      </c>
      <c r="U34" s="133">
        <f t="shared" si="26"/>
        <v>26.82127246236037</v>
      </c>
      <c r="V34" s="133">
        <f t="shared" si="26"/>
        <v>3.81253035454104</v>
      </c>
      <c r="W34" s="133">
        <f t="shared" si="26"/>
        <v>0.6070908207867898</v>
      </c>
      <c r="X34" s="136">
        <f t="shared" si="26"/>
        <v>100</v>
      </c>
    </row>
    <row r="35" spans="1:24" ht="14.25">
      <c r="A35" s="102" t="s">
        <v>66</v>
      </c>
      <c r="B35" s="98" t="s">
        <v>66</v>
      </c>
      <c r="C35" s="103" t="s">
        <v>67</v>
      </c>
      <c r="D35" s="132">
        <f aca="true" t="shared" si="27" ref="D35:J35">D16/$J16*100</f>
        <v>0.04697389240506329</v>
      </c>
      <c r="E35" s="133">
        <f t="shared" si="27"/>
        <v>1.2163765822784811</v>
      </c>
      <c r="F35" s="133">
        <f t="shared" si="27"/>
        <v>72.13459256329115</v>
      </c>
      <c r="G35" s="133">
        <f t="shared" si="27"/>
        <v>22.688390031645568</v>
      </c>
      <c r="H35" s="133">
        <f t="shared" si="27"/>
        <v>3.3845925632911396</v>
      </c>
      <c r="I35" s="133">
        <f t="shared" si="27"/>
        <v>0.5290743670886076</v>
      </c>
      <c r="J35" s="134">
        <f t="shared" si="27"/>
        <v>100</v>
      </c>
      <c r="K35" s="132">
        <f aca="true" t="shared" si="28" ref="K35:Q35">K16/$Q16*100</f>
        <v>0.020057665789143787</v>
      </c>
      <c r="L35" s="133">
        <f t="shared" si="28"/>
        <v>1.0931427855083364</v>
      </c>
      <c r="M35" s="133">
        <f t="shared" si="28"/>
        <v>77.87138021812711</v>
      </c>
      <c r="N35" s="133">
        <f t="shared" si="28"/>
        <v>18.605992227654504</v>
      </c>
      <c r="O35" s="133">
        <f t="shared" si="28"/>
        <v>2.0483891187163095</v>
      </c>
      <c r="P35" s="133">
        <f t="shared" si="28"/>
        <v>0.36103798420458816</v>
      </c>
      <c r="Q35" s="134">
        <f t="shared" si="28"/>
        <v>100</v>
      </c>
      <c r="R35" s="135">
        <f aca="true" t="shared" si="29" ref="R35:X35">R16/$X16*100</f>
        <v>0.03361009796721148</v>
      </c>
      <c r="S35" s="133">
        <f t="shared" si="29"/>
        <v>1.155191515317491</v>
      </c>
      <c r="T35" s="133">
        <f t="shared" si="29"/>
        <v>74.98288374640558</v>
      </c>
      <c r="U35" s="133">
        <f t="shared" si="29"/>
        <v>20.66149652073245</v>
      </c>
      <c r="V35" s="133">
        <f t="shared" si="29"/>
        <v>2.7211731169009</v>
      </c>
      <c r="W35" s="133">
        <f t="shared" si="29"/>
        <v>0.44564500267635965</v>
      </c>
      <c r="X35" s="136">
        <f t="shared" si="29"/>
        <v>100</v>
      </c>
    </row>
    <row r="36" spans="1:24" ht="14.25">
      <c r="A36" s="102" t="s">
        <v>66</v>
      </c>
      <c r="B36" s="98" t="s">
        <v>66</v>
      </c>
      <c r="C36" s="103" t="s">
        <v>66</v>
      </c>
      <c r="D36" s="132">
        <f aca="true" t="shared" si="30" ref="D36:J36">D17/$J17*100</f>
        <v>0.04664723032069971</v>
      </c>
      <c r="E36" s="133">
        <f t="shared" si="30"/>
        <v>2.228302309934963</v>
      </c>
      <c r="F36" s="133">
        <f t="shared" si="30"/>
        <v>84.27450100919489</v>
      </c>
      <c r="G36" s="133">
        <f t="shared" si="30"/>
        <v>12.12558869701727</v>
      </c>
      <c r="H36" s="133">
        <f t="shared" si="30"/>
        <v>1.1742543171114599</v>
      </c>
      <c r="I36" s="133">
        <f t="shared" si="30"/>
        <v>0.15070643642072212</v>
      </c>
      <c r="J36" s="134">
        <f t="shared" si="30"/>
        <v>100</v>
      </c>
      <c r="K36" s="132">
        <f aca="true" t="shared" si="31" ref="K36:Q36">K17/$Q17*100</f>
        <v>0.029100876781255277</v>
      </c>
      <c r="L36" s="133">
        <f t="shared" si="31"/>
        <v>1.9300452471697052</v>
      </c>
      <c r="M36" s="133">
        <f t="shared" si="31"/>
        <v>89.35752773970674</v>
      </c>
      <c r="N36" s="133">
        <f t="shared" si="31"/>
        <v>7.99898616300246</v>
      </c>
      <c r="O36" s="133">
        <f t="shared" si="31"/>
        <v>0.5716914180575634</v>
      </c>
      <c r="P36" s="133">
        <f t="shared" si="31"/>
        <v>0.11264855528227852</v>
      </c>
      <c r="Q36" s="134">
        <f t="shared" si="31"/>
        <v>100</v>
      </c>
      <c r="R36" s="135">
        <f aca="true" t="shared" si="32" ref="R36:X36">R17/$X17*100</f>
        <v>0.03807321984761538</v>
      </c>
      <c r="S36" s="133">
        <f t="shared" si="32"/>
        <v>2.0825592543153473</v>
      </c>
      <c r="T36" s="133">
        <f t="shared" si="32"/>
        <v>86.75831762239623</v>
      </c>
      <c r="U36" s="133">
        <f t="shared" si="32"/>
        <v>10.109127939780093</v>
      </c>
      <c r="V36" s="133">
        <f t="shared" si="32"/>
        <v>0.8798124779244132</v>
      </c>
      <c r="W36" s="133">
        <f t="shared" si="32"/>
        <v>0.13210948573630396</v>
      </c>
      <c r="X36" s="136">
        <f t="shared" si="32"/>
        <v>100</v>
      </c>
    </row>
    <row r="37" spans="1:24" s="2" customFormat="1" ht="14.25">
      <c r="A37" s="99"/>
      <c r="B37" s="99"/>
      <c r="C37" s="104" t="s">
        <v>0</v>
      </c>
      <c r="D37" s="137">
        <f aca="true" t="shared" si="33" ref="D37:J37">D18/$J18*100</f>
        <v>0.03760131465337158</v>
      </c>
      <c r="E37" s="138">
        <f t="shared" si="33"/>
        <v>1.5300485567594164</v>
      </c>
      <c r="F37" s="138">
        <f t="shared" si="33"/>
        <v>72.85045817898225</v>
      </c>
      <c r="G37" s="138">
        <f t="shared" si="33"/>
        <v>20.89890352709616</v>
      </c>
      <c r="H37" s="138">
        <f t="shared" si="33"/>
        <v>3.932818984485976</v>
      </c>
      <c r="I37" s="138">
        <f t="shared" si="33"/>
        <v>0.7501694380228208</v>
      </c>
      <c r="J37" s="139">
        <f t="shared" si="33"/>
        <v>100</v>
      </c>
      <c r="K37" s="137">
        <f aca="true" t="shared" si="34" ref="K37:Q37">K18/$Q18*100</f>
        <v>0.023258242436324628</v>
      </c>
      <c r="L37" s="138">
        <f t="shared" si="34"/>
        <v>1.3190746067458397</v>
      </c>
      <c r="M37" s="138">
        <f t="shared" si="34"/>
        <v>78.15576377220212</v>
      </c>
      <c r="N37" s="138">
        <f t="shared" si="34"/>
        <v>17.259039861779588</v>
      </c>
      <c r="O37" s="138">
        <f t="shared" si="34"/>
        <v>2.7387767113794514</v>
      </c>
      <c r="P37" s="138">
        <f t="shared" si="34"/>
        <v>0.5040868054566685</v>
      </c>
      <c r="Q37" s="139">
        <f t="shared" si="34"/>
        <v>100</v>
      </c>
      <c r="R37" s="140">
        <f aca="true" t="shared" si="35" ref="R37:X37">R18/$X18*100</f>
        <v>0.030509556531861368</v>
      </c>
      <c r="S37" s="138">
        <f t="shared" si="35"/>
        <v>1.4257350456235214</v>
      </c>
      <c r="T37" s="138">
        <f t="shared" si="35"/>
        <v>75.47360219293304</v>
      </c>
      <c r="U37" s="138">
        <f t="shared" si="35"/>
        <v>19.09921707784161</v>
      </c>
      <c r="V37" s="138">
        <f t="shared" si="35"/>
        <v>3.342439262513612</v>
      </c>
      <c r="W37" s="138">
        <f t="shared" si="35"/>
        <v>0.6284968645563441</v>
      </c>
      <c r="X37" s="141">
        <f t="shared" si="35"/>
        <v>100</v>
      </c>
    </row>
    <row r="40" ht="14.25">
      <c r="X40"/>
    </row>
  </sheetData>
  <sheetProtection/>
  <mergeCells count="26">
    <mergeCell ref="R26:X26"/>
    <mergeCell ref="R27:S27"/>
    <mergeCell ref="D26:J26"/>
    <mergeCell ref="D27:E27"/>
    <mergeCell ref="G27:I27"/>
    <mergeCell ref="U27:W27"/>
    <mergeCell ref="K26:Q26"/>
    <mergeCell ref="K27:L27"/>
    <mergeCell ref="N27:P27"/>
    <mergeCell ref="R8:S8"/>
    <mergeCell ref="U8:W8"/>
    <mergeCell ref="D8:E8"/>
    <mergeCell ref="D7:J7"/>
    <mergeCell ref="K8:L8"/>
    <mergeCell ref="K7:Q7"/>
    <mergeCell ref="N8:P8"/>
    <mergeCell ref="A3:X3"/>
    <mergeCell ref="A22:X22"/>
    <mergeCell ref="A26:C26"/>
    <mergeCell ref="A2:X2"/>
    <mergeCell ref="A5:X5"/>
    <mergeCell ref="A21:X21"/>
    <mergeCell ref="A24:X24"/>
    <mergeCell ref="A7:C7"/>
    <mergeCell ref="G8:I8"/>
    <mergeCell ref="R7:X7"/>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AP39"/>
  <sheetViews>
    <sheetView zoomScalePageLayoutView="0" workbookViewId="0" topLeftCell="A1">
      <selection activeCell="A42" sqref="A42"/>
    </sheetView>
  </sheetViews>
  <sheetFormatPr defaultColWidth="9.140625" defaultRowHeight="15"/>
  <cols>
    <col min="1" max="1" width="13.7109375" style="2" customWidth="1"/>
    <col min="2" max="2" width="14.7109375" style="0" customWidth="1"/>
    <col min="3" max="3" width="15.5742187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4.25">
      <c r="A1" s="1"/>
      <c r="J1" s="2"/>
    </row>
    <row r="2" spans="1:24" ht="14.25">
      <c r="A2" s="205" t="s">
        <v>24</v>
      </c>
      <c r="B2" s="205"/>
      <c r="C2" s="205"/>
      <c r="D2" s="205"/>
      <c r="E2" s="205"/>
      <c r="F2" s="205"/>
      <c r="G2" s="205"/>
      <c r="H2" s="205"/>
      <c r="I2" s="205"/>
      <c r="J2" s="205"/>
      <c r="K2" s="205"/>
      <c r="L2" s="205"/>
      <c r="M2" s="205"/>
      <c r="N2" s="205"/>
      <c r="O2" s="205"/>
      <c r="P2" s="205"/>
      <c r="Q2" s="205"/>
      <c r="R2" s="205"/>
      <c r="S2" s="205"/>
      <c r="T2" s="205"/>
      <c r="U2" s="205"/>
      <c r="V2" s="205"/>
      <c r="W2" s="205"/>
      <c r="X2" s="205"/>
    </row>
    <row r="3" spans="1:24" s="192" customFormat="1" ht="14.25">
      <c r="A3" s="209" t="s">
        <v>100</v>
      </c>
      <c r="B3" s="209"/>
      <c r="C3" s="209"/>
      <c r="D3" s="209"/>
      <c r="E3" s="209"/>
      <c r="F3" s="209"/>
      <c r="G3" s="209"/>
      <c r="H3" s="209"/>
      <c r="I3" s="209"/>
      <c r="J3" s="209"/>
      <c r="K3" s="209"/>
      <c r="L3" s="209"/>
      <c r="M3" s="209"/>
      <c r="N3" s="209"/>
      <c r="O3" s="209"/>
      <c r="P3" s="209"/>
      <c r="Q3" s="209"/>
      <c r="R3" s="209"/>
      <c r="S3" s="209"/>
      <c r="T3" s="209"/>
      <c r="U3" s="209"/>
      <c r="V3" s="209"/>
      <c r="W3" s="209"/>
      <c r="X3" s="209"/>
    </row>
    <row r="4" spans="1:24" ht="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4.25">
      <c r="A5" s="222" t="s">
        <v>85</v>
      </c>
      <c r="B5" s="222"/>
      <c r="C5" s="222"/>
      <c r="D5" s="222"/>
      <c r="E5" s="222"/>
      <c r="F5" s="222"/>
      <c r="G5" s="222"/>
      <c r="H5" s="222"/>
      <c r="I5" s="222"/>
      <c r="J5" s="222"/>
      <c r="K5" s="222"/>
      <c r="L5" s="222"/>
      <c r="M5" s="222"/>
      <c r="N5" s="222"/>
      <c r="O5" s="222"/>
      <c r="P5" s="222"/>
      <c r="Q5" s="222"/>
      <c r="R5" s="222"/>
      <c r="S5" s="222"/>
      <c r="T5" s="222"/>
      <c r="U5" s="222"/>
      <c r="V5" s="222"/>
      <c r="W5" s="222"/>
      <c r="X5" s="222"/>
    </row>
    <row r="6" ht="6.75" customHeight="1" thickBot="1"/>
    <row r="7" spans="1:24" s="33" customFormat="1" ht="15" thickTop="1">
      <c r="A7" s="220" t="s">
        <v>47</v>
      </c>
      <c r="B7" s="220"/>
      <c r="C7" s="221"/>
      <c r="D7" s="228" t="s">
        <v>41</v>
      </c>
      <c r="E7" s="229"/>
      <c r="F7" s="229"/>
      <c r="G7" s="229"/>
      <c r="H7" s="229"/>
      <c r="I7" s="229"/>
      <c r="J7" s="230"/>
      <c r="K7" s="228" t="s">
        <v>40</v>
      </c>
      <c r="L7" s="229"/>
      <c r="M7" s="229"/>
      <c r="N7" s="229"/>
      <c r="O7" s="229"/>
      <c r="P7" s="229"/>
      <c r="Q7" s="230"/>
      <c r="R7" s="229" t="s">
        <v>0</v>
      </c>
      <c r="S7" s="229"/>
      <c r="T7" s="229"/>
      <c r="U7" s="229"/>
      <c r="V7" s="229"/>
      <c r="W7" s="229"/>
      <c r="X7" s="229"/>
    </row>
    <row r="8" spans="1:24" ht="42" customHeight="1">
      <c r="A8" s="101" t="s">
        <v>38</v>
      </c>
      <c r="B8" s="60" t="s">
        <v>65</v>
      </c>
      <c r="C8" s="107" t="s">
        <v>96</v>
      </c>
      <c r="D8" s="226" t="s">
        <v>44</v>
      </c>
      <c r="E8" s="225"/>
      <c r="F8" s="91" t="s">
        <v>43</v>
      </c>
      <c r="G8" s="223" t="s">
        <v>42</v>
      </c>
      <c r="H8" s="224"/>
      <c r="I8" s="225"/>
      <c r="J8" s="124" t="s">
        <v>0</v>
      </c>
      <c r="K8" s="226" t="s">
        <v>44</v>
      </c>
      <c r="L8" s="225"/>
      <c r="M8" s="91" t="s">
        <v>43</v>
      </c>
      <c r="N8" s="223" t="s">
        <v>42</v>
      </c>
      <c r="O8" s="224"/>
      <c r="P8" s="225"/>
      <c r="Q8" s="124" t="s">
        <v>0</v>
      </c>
      <c r="R8" s="224" t="s">
        <v>44</v>
      </c>
      <c r="S8" s="225"/>
      <c r="T8" s="62" t="s">
        <v>43</v>
      </c>
      <c r="U8" s="223" t="s">
        <v>42</v>
      </c>
      <c r="V8" s="224"/>
      <c r="W8" s="225"/>
      <c r="X8" s="118" t="s">
        <v>0</v>
      </c>
    </row>
    <row r="9" spans="1:24" s="37" customFormat="1" ht="14.25">
      <c r="A9" s="112"/>
      <c r="B9" s="77"/>
      <c r="C9" s="129" t="s">
        <v>48</v>
      </c>
      <c r="D9" s="123" t="s">
        <v>99</v>
      </c>
      <c r="E9" s="61">
        <v>1</v>
      </c>
      <c r="F9" s="61">
        <v>0</v>
      </c>
      <c r="G9" s="61">
        <v>1</v>
      </c>
      <c r="H9" s="61">
        <v>2</v>
      </c>
      <c r="I9" s="61" t="s">
        <v>16</v>
      </c>
      <c r="J9" s="124"/>
      <c r="K9" s="123" t="s">
        <v>99</v>
      </c>
      <c r="L9" s="61">
        <v>1</v>
      </c>
      <c r="M9" s="61">
        <v>0</v>
      </c>
      <c r="N9" s="61">
        <v>1</v>
      </c>
      <c r="O9" s="61">
        <v>2</v>
      </c>
      <c r="P9" s="61" t="s">
        <v>16</v>
      </c>
      <c r="Q9" s="124"/>
      <c r="R9" s="115" t="s">
        <v>99</v>
      </c>
      <c r="S9" s="61">
        <v>1</v>
      </c>
      <c r="T9" s="61">
        <v>0</v>
      </c>
      <c r="U9" s="61">
        <v>1</v>
      </c>
      <c r="V9" s="61">
        <v>2</v>
      </c>
      <c r="W9" s="61" t="s">
        <v>16</v>
      </c>
      <c r="X9" s="118"/>
    </row>
    <row r="10" spans="1:42" ht="14.25">
      <c r="A10" s="102" t="s">
        <v>67</v>
      </c>
      <c r="B10" s="98" t="s">
        <v>67</v>
      </c>
      <c r="C10" s="130" t="s">
        <v>67</v>
      </c>
      <c r="D10" s="125">
        <v>2</v>
      </c>
      <c r="E10" s="116">
        <v>52</v>
      </c>
      <c r="F10" s="116">
        <v>11958</v>
      </c>
      <c r="G10" s="116">
        <v>8538</v>
      </c>
      <c r="H10" s="116">
        <v>2088</v>
      </c>
      <c r="I10" s="116">
        <v>305</v>
      </c>
      <c r="J10" s="126">
        <v>22943</v>
      </c>
      <c r="K10" s="125">
        <v>4</v>
      </c>
      <c r="L10" s="116">
        <v>17</v>
      </c>
      <c r="M10" s="116">
        <v>3362</v>
      </c>
      <c r="N10" s="116">
        <v>4752</v>
      </c>
      <c r="O10" s="116">
        <v>1741</v>
      </c>
      <c r="P10" s="116">
        <v>474</v>
      </c>
      <c r="Q10" s="126">
        <v>10350</v>
      </c>
      <c r="R10" s="121">
        <f>SUM(K10,D10)</f>
        <v>6</v>
      </c>
      <c r="S10" s="121">
        <f aca="true" t="shared" si="0" ref="S10:X10">SUM(L10,E10)</f>
        <v>69</v>
      </c>
      <c r="T10" s="121">
        <f t="shared" si="0"/>
        <v>15320</v>
      </c>
      <c r="U10" s="121">
        <f t="shared" si="0"/>
        <v>13290</v>
      </c>
      <c r="V10" s="121">
        <f t="shared" si="0"/>
        <v>3829</v>
      </c>
      <c r="W10" s="121">
        <f t="shared" si="0"/>
        <v>779</v>
      </c>
      <c r="X10" s="119">
        <f t="shared" si="0"/>
        <v>33293</v>
      </c>
      <c r="AI10" s="15"/>
      <c r="AJ10" s="15"/>
      <c r="AK10" s="15"/>
      <c r="AL10" s="15"/>
      <c r="AM10" s="15"/>
      <c r="AN10" s="15"/>
      <c r="AO10" s="15"/>
      <c r="AP10" s="15"/>
    </row>
    <row r="11" spans="1:41" ht="14.25">
      <c r="A11" s="102" t="s">
        <v>67</v>
      </c>
      <c r="B11" s="98" t="s">
        <v>67</v>
      </c>
      <c r="C11" s="130" t="s">
        <v>66</v>
      </c>
      <c r="D11" s="125">
        <v>0</v>
      </c>
      <c r="E11" s="116">
        <v>12</v>
      </c>
      <c r="F11" s="116">
        <v>2582</v>
      </c>
      <c r="G11" s="116">
        <v>1466</v>
      </c>
      <c r="H11" s="116">
        <v>367</v>
      </c>
      <c r="I11" s="116">
        <v>73</v>
      </c>
      <c r="J11" s="126">
        <v>4500</v>
      </c>
      <c r="K11" s="125">
        <v>0</v>
      </c>
      <c r="L11" s="116">
        <v>8</v>
      </c>
      <c r="M11" s="116">
        <v>847</v>
      </c>
      <c r="N11" s="116">
        <v>1117</v>
      </c>
      <c r="O11" s="116">
        <v>406</v>
      </c>
      <c r="P11" s="116">
        <v>146</v>
      </c>
      <c r="Q11" s="126">
        <v>2524</v>
      </c>
      <c r="R11" s="121">
        <f aca="true" t="shared" si="1" ref="R11:R18">SUM(K11,D11)</f>
        <v>0</v>
      </c>
      <c r="S11" s="121">
        <f aca="true" t="shared" si="2" ref="S11:S18">SUM(L11,E11)</f>
        <v>20</v>
      </c>
      <c r="T11" s="121">
        <f aca="true" t="shared" si="3" ref="T11:T18">SUM(M11,F11)</f>
        <v>3429</v>
      </c>
      <c r="U11" s="121">
        <f aca="true" t="shared" si="4" ref="U11:U18">SUM(N11,G11)</f>
        <v>2583</v>
      </c>
      <c r="V11" s="121">
        <f aca="true" t="shared" si="5" ref="V11:V18">SUM(O11,H11)</f>
        <v>773</v>
      </c>
      <c r="W11" s="121">
        <f aca="true" t="shared" si="6" ref="W11:W18">SUM(P11,I11)</f>
        <v>219</v>
      </c>
      <c r="X11" s="119">
        <f aca="true" t="shared" si="7" ref="X11:X18">SUM(Q11,J11)</f>
        <v>7024</v>
      </c>
      <c r="AI11" s="15"/>
      <c r="AJ11" s="15"/>
      <c r="AK11" s="15"/>
      <c r="AL11" s="15"/>
      <c r="AM11" s="15"/>
      <c r="AN11" s="15"/>
      <c r="AO11" s="15"/>
    </row>
    <row r="12" spans="1:41" ht="14.25">
      <c r="A12" s="102" t="s">
        <v>67</v>
      </c>
      <c r="B12" s="98" t="s">
        <v>66</v>
      </c>
      <c r="C12" s="130" t="s">
        <v>67</v>
      </c>
      <c r="D12" s="125">
        <v>1</v>
      </c>
      <c r="E12" s="116">
        <v>102</v>
      </c>
      <c r="F12" s="116">
        <v>9888</v>
      </c>
      <c r="G12" s="116">
        <v>4894</v>
      </c>
      <c r="H12" s="116">
        <v>1126</v>
      </c>
      <c r="I12" s="116">
        <v>151</v>
      </c>
      <c r="J12" s="126">
        <v>16162</v>
      </c>
      <c r="K12" s="125">
        <v>0</v>
      </c>
      <c r="L12" s="116">
        <v>22</v>
      </c>
      <c r="M12" s="116">
        <v>1992</v>
      </c>
      <c r="N12" s="116">
        <v>2462</v>
      </c>
      <c r="O12" s="116">
        <v>881</v>
      </c>
      <c r="P12" s="116">
        <v>228</v>
      </c>
      <c r="Q12" s="126">
        <v>5585</v>
      </c>
      <c r="R12" s="121">
        <f t="shared" si="1"/>
        <v>1</v>
      </c>
      <c r="S12" s="121">
        <f t="shared" si="2"/>
        <v>124</v>
      </c>
      <c r="T12" s="121">
        <f t="shared" si="3"/>
        <v>11880</v>
      </c>
      <c r="U12" s="121">
        <f t="shared" si="4"/>
        <v>7356</v>
      </c>
      <c r="V12" s="121">
        <f t="shared" si="5"/>
        <v>2007</v>
      </c>
      <c r="W12" s="121">
        <f t="shared" si="6"/>
        <v>379</v>
      </c>
      <c r="X12" s="119">
        <f t="shared" si="7"/>
        <v>21747</v>
      </c>
      <c r="AI12" s="15"/>
      <c r="AJ12" s="15"/>
      <c r="AK12" s="15"/>
      <c r="AL12" s="15"/>
      <c r="AM12" s="15"/>
      <c r="AN12" s="15"/>
      <c r="AO12" s="15"/>
    </row>
    <row r="13" spans="1:41" ht="14.25">
      <c r="A13" s="102" t="s">
        <v>66</v>
      </c>
      <c r="B13" s="98" t="s">
        <v>67</v>
      </c>
      <c r="C13" s="130" t="s">
        <v>67</v>
      </c>
      <c r="D13" s="125">
        <v>3</v>
      </c>
      <c r="E13" s="116">
        <v>69</v>
      </c>
      <c r="F13" s="116">
        <v>17767</v>
      </c>
      <c r="G13" s="116">
        <v>10334</v>
      </c>
      <c r="H13" s="116">
        <v>1742</v>
      </c>
      <c r="I13" s="116">
        <v>289</v>
      </c>
      <c r="J13" s="126">
        <v>30204</v>
      </c>
      <c r="K13" s="125">
        <v>0</v>
      </c>
      <c r="L13" s="116">
        <v>13</v>
      </c>
      <c r="M13" s="116">
        <v>1322</v>
      </c>
      <c r="N13" s="116">
        <v>1112</v>
      </c>
      <c r="O13" s="116">
        <v>328</v>
      </c>
      <c r="P13" s="116">
        <v>85</v>
      </c>
      <c r="Q13" s="126">
        <v>2860</v>
      </c>
      <c r="R13" s="121">
        <f t="shared" si="1"/>
        <v>3</v>
      </c>
      <c r="S13" s="121">
        <f t="shared" si="2"/>
        <v>82</v>
      </c>
      <c r="T13" s="121">
        <f t="shared" si="3"/>
        <v>19089</v>
      </c>
      <c r="U13" s="121">
        <f t="shared" si="4"/>
        <v>11446</v>
      </c>
      <c r="V13" s="121">
        <f t="shared" si="5"/>
        <v>2070</v>
      </c>
      <c r="W13" s="121">
        <f t="shared" si="6"/>
        <v>374</v>
      </c>
      <c r="X13" s="119">
        <f t="shared" si="7"/>
        <v>33064</v>
      </c>
      <c r="AI13" s="15"/>
      <c r="AJ13" s="15"/>
      <c r="AK13" s="15"/>
      <c r="AL13" s="15"/>
      <c r="AM13" s="15"/>
      <c r="AN13" s="15"/>
      <c r="AO13" s="15"/>
    </row>
    <row r="14" spans="1:41" ht="14.25">
      <c r="A14" s="102" t="s">
        <v>67</v>
      </c>
      <c r="B14" s="98" t="s">
        <v>66</v>
      </c>
      <c r="C14" s="130" t="s">
        <v>66</v>
      </c>
      <c r="D14" s="125">
        <v>7</v>
      </c>
      <c r="E14" s="116">
        <v>224</v>
      </c>
      <c r="F14" s="116">
        <v>9901</v>
      </c>
      <c r="G14" s="116">
        <v>2363</v>
      </c>
      <c r="H14" s="116">
        <v>429</v>
      </c>
      <c r="I14" s="116">
        <v>64</v>
      </c>
      <c r="J14" s="126">
        <v>12988</v>
      </c>
      <c r="K14" s="125">
        <v>3</v>
      </c>
      <c r="L14" s="116">
        <v>22</v>
      </c>
      <c r="M14" s="116">
        <v>1341</v>
      </c>
      <c r="N14" s="116">
        <v>1289</v>
      </c>
      <c r="O14" s="116">
        <v>402</v>
      </c>
      <c r="P14" s="116">
        <v>117</v>
      </c>
      <c r="Q14" s="126">
        <v>3174</v>
      </c>
      <c r="R14" s="121">
        <f t="shared" si="1"/>
        <v>10</v>
      </c>
      <c r="S14" s="121">
        <f t="shared" si="2"/>
        <v>246</v>
      </c>
      <c r="T14" s="121">
        <f t="shared" si="3"/>
        <v>11242</v>
      </c>
      <c r="U14" s="121">
        <f t="shared" si="4"/>
        <v>3652</v>
      </c>
      <c r="V14" s="121">
        <f t="shared" si="5"/>
        <v>831</v>
      </c>
      <c r="W14" s="121">
        <f t="shared" si="6"/>
        <v>181</v>
      </c>
      <c r="X14" s="119">
        <f t="shared" si="7"/>
        <v>16162</v>
      </c>
      <c r="AI14" s="15"/>
      <c r="AJ14" s="15"/>
      <c r="AK14" s="15"/>
      <c r="AL14" s="15"/>
      <c r="AM14" s="15"/>
      <c r="AN14" s="15"/>
      <c r="AO14" s="15"/>
    </row>
    <row r="15" spans="1:41" ht="14.25">
      <c r="A15" s="102" t="s">
        <v>66</v>
      </c>
      <c r="B15" s="98" t="s">
        <v>67</v>
      </c>
      <c r="C15" s="130" t="s">
        <v>66</v>
      </c>
      <c r="D15" s="125">
        <v>0</v>
      </c>
      <c r="E15" s="116">
        <v>62</v>
      </c>
      <c r="F15" s="116">
        <v>10514</v>
      </c>
      <c r="G15" s="116">
        <v>3879</v>
      </c>
      <c r="H15" s="116">
        <v>508</v>
      </c>
      <c r="I15" s="116">
        <v>76</v>
      </c>
      <c r="J15" s="126">
        <v>15039</v>
      </c>
      <c r="K15" s="125">
        <v>0</v>
      </c>
      <c r="L15" s="116">
        <v>4</v>
      </c>
      <c r="M15" s="116">
        <v>746</v>
      </c>
      <c r="N15" s="116">
        <v>539</v>
      </c>
      <c r="O15" s="116">
        <v>120</v>
      </c>
      <c r="P15" s="116">
        <v>24</v>
      </c>
      <c r="Q15" s="126">
        <v>1433</v>
      </c>
      <c r="R15" s="121">
        <f t="shared" si="1"/>
        <v>0</v>
      </c>
      <c r="S15" s="121">
        <f t="shared" si="2"/>
        <v>66</v>
      </c>
      <c r="T15" s="121">
        <f t="shared" si="3"/>
        <v>11260</v>
      </c>
      <c r="U15" s="121">
        <f t="shared" si="4"/>
        <v>4418</v>
      </c>
      <c r="V15" s="121">
        <f t="shared" si="5"/>
        <v>628</v>
      </c>
      <c r="W15" s="121">
        <f t="shared" si="6"/>
        <v>100</v>
      </c>
      <c r="X15" s="119">
        <f t="shared" si="7"/>
        <v>16472</v>
      </c>
      <c r="AI15" s="15"/>
      <c r="AJ15" s="15"/>
      <c r="AK15" s="15"/>
      <c r="AL15" s="15"/>
      <c r="AM15" s="15"/>
      <c r="AN15" s="15"/>
      <c r="AO15" s="15"/>
    </row>
    <row r="16" spans="1:41" ht="14.25">
      <c r="A16" s="102" t="s">
        <v>66</v>
      </c>
      <c r="B16" s="98" t="s">
        <v>66</v>
      </c>
      <c r="C16" s="130" t="s">
        <v>67</v>
      </c>
      <c r="D16" s="125">
        <v>27</v>
      </c>
      <c r="E16" s="116">
        <v>892</v>
      </c>
      <c r="F16" s="116">
        <v>58130</v>
      </c>
      <c r="G16" s="116">
        <v>15328</v>
      </c>
      <c r="H16" s="116">
        <v>1919</v>
      </c>
      <c r="I16" s="116">
        <v>288</v>
      </c>
      <c r="J16" s="126">
        <v>76584</v>
      </c>
      <c r="K16" s="125">
        <v>0</v>
      </c>
      <c r="L16" s="116">
        <v>36</v>
      </c>
      <c r="M16" s="116">
        <v>2106</v>
      </c>
      <c r="N16" s="116">
        <v>1270</v>
      </c>
      <c r="O16" s="116">
        <v>267</v>
      </c>
      <c r="P16" s="116">
        <v>70</v>
      </c>
      <c r="Q16" s="126">
        <v>3749</v>
      </c>
      <c r="R16" s="121">
        <f t="shared" si="1"/>
        <v>27</v>
      </c>
      <c r="S16" s="121">
        <f t="shared" si="2"/>
        <v>928</v>
      </c>
      <c r="T16" s="121">
        <f t="shared" si="3"/>
        <v>60236</v>
      </c>
      <c r="U16" s="121">
        <f t="shared" si="4"/>
        <v>16598</v>
      </c>
      <c r="V16" s="121">
        <f t="shared" si="5"/>
        <v>2186</v>
      </c>
      <c r="W16" s="121">
        <f t="shared" si="6"/>
        <v>358</v>
      </c>
      <c r="X16" s="119">
        <f t="shared" si="7"/>
        <v>80333</v>
      </c>
      <c r="AI16" s="15"/>
      <c r="AJ16" s="15"/>
      <c r="AK16" s="15"/>
      <c r="AL16" s="15"/>
      <c r="AM16" s="15"/>
      <c r="AN16" s="15"/>
      <c r="AO16" s="15"/>
    </row>
    <row r="17" spans="1:41" ht="14.25">
      <c r="A17" s="102" t="s">
        <v>66</v>
      </c>
      <c r="B17" s="98" t="s">
        <v>66</v>
      </c>
      <c r="C17" s="130" t="s">
        <v>66</v>
      </c>
      <c r="D17" s="125">
        <v>82</v>
      </c>
      <c r="E17" s="116">
        <v>4455</v>
      </c>
      <c r="F17" s="116">
        <v>185954</v>
      </c>
      <c r="G17" s="116">
        <v>20593</v>
      </c>
      <c r="H17" s="116">
        <v>1640</v>
      </c>
      <c r="I17" s="116">
        <v>236</v>
      </c>
      <c r="J17" s="126">
        <v>212960</v>
      </c>
      <c r="K17" s="125">
        <v>1</v>
      </c>
      <c r="L17" s="116">
        <v>85</v>
      </c>
      <c r="M17" s="116">
        <v>3180</v>
      </c>
      <c r="N17" s="116">
        <v>1445</v>
      </c>
      <c r="O17" s="116">
        <v>278</v>
      </c>
      <c r="P17" s="116">
        <v>52</v>
      </c>
      <c r="Q17" s="126">
        <v>5041</v>
      </c>
      <c r="R17" s="121">
        <f t="shared" si="1"/>
        <v>83</v>
      </c>
      <c r="S17" s="121">
        <f t="shared" si="2"/>
        <v>4540</v>
      </c>
      <c r="T17" s="121">
        <f t="shared" si="3"/>
        <v>189134</v>
      </c>
      <c r="U17" s="121">
        <f t="shared" si="4"/>
        <v>22038</v>
      </c>
      <c r="V17" s="121">
        <f t="shared" si="5"/>
        <v>1918</v>
      </c>
      <c r="W17" s="121">
        <f t="shared" si="6"/>
        <v>288</v>
      </c>
      <c r="X17" s="119">
        <f t="shared" si="7"/>
        <v>218001</v>
      </c>
      <c r="AI17" s="15"/>
      <c r="AJ17" s="15"/>
      <c r="AK17" s="15"/>
      <c r="AL17" s="15"/>
      <c r="AM17" s="15"/>
      <c r="AN17" s="15"/>
      <c r="AO17" s="15"/>
    </row>
    <row r="18" spans="1:24" s="34" customFormat="1" ht="14.25">
      <c r="A18" s="99"/>
      <c r="B18" s="99"/>
      <c r="C18" s="131" t="s">
        <v>0</v>
      </c>
      <c r="D18" s="127">
        <f>SUM(D10:D17)</f>
        <v>122</v>
      </c>
      <c r="E18" s="117">
        <f aca="true" t="shared" si="8" ref="E18:J18">SUM(E10:E17)</f>
        <v>5868</v>
      </c>
      <c r="F18" s="117">
        <f t="shared" si="8"/>
        <v>306694</v>
      </c>
      <c r="G18" s="117">
        <f t="shared" si="8"/>
        <v>67395</v>
      </c>
      <c r="H18" s="117">
        <f t="shared" si="8"/>
        <v>9819</v>
      </c>
      <c r="I18" s="117">
        <f t="shared" si="8"/>
        <v>1482</v>
      </c>
      <c r="J18" s="128">
        <f t="shared" si="8"/>
        <v>391380</v>
      </c>
      <c r="K18" s="127">
        <f>SUM(K10:K17)</f>
        <v>8</v>
      </c>
      <c r="L18" s="117">
        <f aca="true" t="shared" si="9" ref="L18:Q18">SUM(L10:L17)</f>
        <v>207</v>
      </c>
      <c r="M18" s="117">
        <f t="shared" si="9"/>
        <v>14896</v>
      </c>
      <c r="N18" s="117">
        <f t="shared" si="9"/>
        <v>13986</v>
      </c>
      <c r="O18" s="117">
        <f t="shared" si="9"/>
        <v>4423</v>
      </c>
      <c r="P18" s="117">
        <f t="shared" si="9"/>
        <v>1196</v>
      </c>
      <c r="Q18" s="128">
        <f t="shared" si="9"/>
        <v>34716</v>
      </c>
      <c r="R18" s="122">
        <f t="shared" si="1"/>
        <v>130</v>
      </c>
      <c r="S18" s="122">
        <f t="shared" si="2"/>
        <v>6075</v>
      </c>
      <c r="T18" s="122">
        <f t="shared" si="3"/>
        <v>321590</v>
      </c>
      <c r="U18" s="122">
        <f t="shared" si="4"/>
        <v>81381</v>
      </c>
      <c r="V18" s="122">
        <f t="shared" si="5"/>
        <v>14242</v>
      </c>
      <c r="W18" s="122">
        <f t="shared" si="6"/>
        <v>2678</v>
      </c>
      <c r="X18" s="120">
        <f t="shared" si="7"/>
        <v>426096</v>
      </c>
    </row>
    <row r="19" spans="2:24" ht="14.25">
      <c r="B19" s="2"/>
      <c r="C19" s="2"/>
      <c r="D19" s="51"/>
      <c r="E19" s="51"/>
      <c r="F19" s="51"/>
      <c r="G19" s="2"/>
      <c r="H19" s="51"/>
      <c r="I19" s="51"/>
      <c r="J19" s="2"/>
      <c r="L19" s="2"/>
      <c r="M19" s="51"/>
      <c r="N19" s="51"/>
      <c r="O19" s="2"/>
      <c r="P19" s="51"/>
      <c r="Q19" s="51"/>
      <c r="R19" s="2"/>
      <c r="S19" s="2"/>
      <c r="T19" s="2"/>
      <c r="U19" s="51"/>
      <c r="V19" s="51"/>
      <c r="W19" s="51"/>
      <c r="X19" s="51"/>
    </row>
    <row r="20" spans="2:23" ht="14.25">
      <c r="B20" s="2"/>
      <c r="C20" s="51"/>
      <c r="D20" s="51"/>
      <c r="E20" s="51"/>
      <c r="F20" s="51"/>
      <c r="G20" s="51"/>
      <c r="H20" s="51"/>
      <c r="I20" s="2"/>
      <c r="J20" s="2"/>
      <c r="K20" s="2"/>
      <c r="L20" s="51"/>
      <c r="M20" s="51"/>
      <c r="N20" s="2"/>
      <c r="O20" s="51"/>
      <c r="P20" s="51"/>
      <c r="Q20" s="2"/>
      <c r="R20" s="2"/>
      <c r="S20" s="2"/>
      <c r="T20" s="51"/>
      <c r="U20" s="51"/>
      <c r="V20" s="51"/>
      <c r="W20" s="51"/>
    </row>
    <row r="21" spans="1:24" ht="14.25">
      <c r="A21" s="205" t="s">
        <v>24</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row>
    <row r="22" spans="1:24" s="192" customFormat="1" ht="14.25">
      <c r="A22" s="209" t="s">
        <v>100</v>
      </c>
      <c r="B22" s="209"/>
      <c r="C22" s="209"/>
      <c r="D22" s="209"/>
      <c r="E22" s="209"/>
      <c r="F22" s="209"/>
      <c r="G22" s="209"/>
      <c r="H22" s="209"/>
      <c r="I22" s="209"/>
      <c r="J22" s="209"/>
      <c r="K22" s="209"/>
      <c r="L22" s="209"/>
      <c r="M22" s="209"/>
      <c r="N22" s="209"/>
      <c r="O22" s="209"/>
      <c r="P22" s="209"/>
      <c r="Q22" s="209"/>
      <c r="R22" s="209"/>
      <c r="S22" s="209"/>
      <c r="T22" s="209"/>
      <c r="U22" s="209"/>
      <c r="V22" s="209"/>
      <c r="W22" s="209"/>
      <c r="X22" s="209"/>
    </row>
    <row r="23" spans="1:24" ht="6.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ht="14.25">
      <c r="A24" s="222" t="s">
        <v>86</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row>
    <row r="25" ht="6.75" customHeight="1" thickBot="1"/>
    <row r="26" spans="1:24" ht="15" thickTop="1">
      <c r="A26" s="220" t="s">
        <v>47</v>
      </c>
      <c r="B26" s="220"/>
      <c r="C26" s="221"/>
      <c r="D26" s="228" t="s">
        <v>41</v>
      </c>
      <c r="E26" s="229"/>
      <c r="F26" s="229"/>
      <c r="G26" s="229"/>
      <c r="H26" s="229"/>
      <c r="I26" s="229"/>
      <c r="J26" s="230"/>
      <c r="K26" s="228" t="s">
        <v>40</v>
      </c>
      <c r="L26" s="229"/>
      <c r="M26" s="229"/>
      <c r="N26" s="229"/>
      <c r="O26" s="229"/>
      <c r="P26" s="229"/>
      <c r="Q26" s="230"/>
      <c r="R26" s="229" t="s">
        <v>0</v>
      </c>
      <c r="S26" s="229"/>
      <c r="T26" s="229"/>
      <c r="U26" s="229"/>
      <c r="V26" s="229"/>
      <c r="W26" s="229"/>
      <c r="X26" s="229"/>
    </row>
    <row r="27" spans="1:24" ht="42.75">
      <c r="A27" s="101" t="s">
        <v>38</v>
      </c>
      <c r="B27" s="60" t="s">
        <v>65</v>
      </c>
      <c r="C27" s="107" t="s">
        <v>96</v>
      </c>
      <c r="D27" s="226" t="s">
        <v>44</v>
      </c>
      <c r="E27" s="225"/>
      <c r="F27" s="91" t="s">
        <v>43</v>
      </c>
      <c r="G27" s="223" t="s">
        <v>42</v>
      </c>
      <c r="H27" s="224"/>
      <c r="I27" s="225"/>
      <c r="J27" s="124" t="s">
        <v>0</v>
      </c>
      <c r="K27" s="226" t="s">
        <v>44</v>
      </c>
      <c r="L27" s="225"/>
      <c r="M27" s="91" t="s">
        <v>43</v>
      </c>
      <c r="N27" s="223" t="s">
        <v>42</v>
      </c>
      <c r="O27" s="224"/>
      <c r="P27" s="225"/>
      <c r="Q27" s="124" t="s">
        <v>0</v>
      </c>
      <c r="R27" s="224" t="s">
        <v>44</v>
      </c>
      <c r="S27" s="225"/>
      <c r="T27" s="62" t="s">
        <v>43</v>
      </c>
      <c r="U27" s="223" t="s">
        <v>42</v>
      </c>
      <c r="V27" s="224"/>
      <c r="W27" s="225"/>
      <c r="X27" s="118" t="s">
        <v>0</v>
      </c>
    </row>
    <row r="28" spans="1:24" ht="14.25">
      <c r="A28" s="114"/>
      <c r="B28" s="77"/>
      <c r="C28" s="129" t="s">
        <v>48</v>
      </c>
      <c r="D28" s="123" t="s">
        <v>99</v>
      </c>
      <c r="E28" s="61">
        <v>1</v>
      </c>
      <c r="F28" s="61">
        <v>0</v>
      </c>
      <c r="G28" s="61">
        <v>1</v>
      </c>
      <c r="H28" s="61">
        <v>2</v>
      </c>
      <c r="I28" s="61" t="s">
        <v>16</v>
      </c>
      <c r="J28" s="124"/>
      <c r="K28" s="123" t="s">
        <v>99</v>
      </c>
      <c r="L28" s="61">
        <v>1</v>
      </c>
      <c r="M28" s="61">
        <v>0</v>
      </c>
      <c r="N28" s="61">
        <v>1</v>
      </c>
      <c r="O28" s="61">
        <v>2</v>
      </c>
      <c r="P28" s="61" t="s">
        <v>16</v>
      </c>
      <c r="Q28" s="124"/>
      <c r="R28" s="115" t="s">
        <v>99</v>
      </c>
      <c r="S28" s="61">
        <v>1</v>
      </c>
      <c r="T28" s="61">
        <v>0</v>
      </c>
      <c r="U28" s="61">
        <v>1</v>
      </c>
      <c r="V28" s="61">
        <v>2</v>
      </c>
      <c r="W28" s="61" t="s">
        <v>16</v>
      </c>
      <c r="X28" s="118"/>
    </row>
    <row r="29" spans="1:24" ht="14.25">
      <c r="A29" s="102" t="s">
        <v>67</v>
      </c>
      <c r="B29" s="98" t="s">
        <v>67</v>
      </c>
      <c r="C29" s="130" t="s">
        <v>67</v>
      </c>
      <c r="D29" s="132">
        <f aca="true" t="shared" si="10" ref="D29:J29">D10/$J10*100</f>
        <v>0.008717255807871683</v>
      </c>
      <c r="E29" s="133">
        <f t="shared" si="10"/>
        <v>0.22664865100466372</v>
      </c>
      <c r="F29" s="133">
        <f t="shared" si="10"/>
        <v>52.12047247526479</v>
      </c>
      <c r="G29" s="133">
        <f t="shared" si="10"/>
        <v>37.21396504380421</v>
      </c>
      <c r="H29" s="133">
        <f t="shared" si="10"/>
        <v>9.100815063418036</v>
      </c>
      <c r="I29" s="133">
        <f t="shared" si="10"/>
        <v>1.3293815107004316</v>
      </c>
      <c r="J29" s="134">
        <f t="shared" si="10"/>
        <v>100</v>
      </c>
      <c r="K29" s="132">
        <f aca="true" t="shared" si="11" ref="K29:Q29">K10/$Q10*100</f>
        <v>0.03864734299516908</v>
      </c>
      <c r="L29" s="133">
        <f t="shared" si="11"/>
        <v>0.16425120772946858</v>
      </c>
      <c r="M29" s="133">
        <f t="shared" si="11"/>
        <v>32.48309178743961</v>
      </c>
      <c r="N29" s="133">
        <f t="shared" si="11"/>
        <v>45.91304347826087</v>
      </c>
      <c r="O29" s="133">
        <f t="shared" si="11"/>
        <v>16.82125603864734</v>
      </c>
      <c r="P29" s="133">
        <f t="shared" si="11"/>
        <v>4.579710144927536</v>
      </c>
      <c r="Q29" s="134">
        <f t="shared" si="11"/>
        <v>100</v>
      </c>
      <c r="R29" s="135">
        <f aca="true" t="shared" si="12" ref="R29:X29">R10/$X10*100</f>
        <v>0.01802180638572673</v>
      </c>
      <c r="S29" s="133">
        <f t="shared" si="12"/>
        <v>0.20725077343585738</v>
      </c>
      <c r="T29" s="133">
        <f t="shared" si="12"/>
        <v>46.01567897155559</v>
      </c>
      <c r="U29" s="133">
        <f t="shared" si="12"/>
        <v>39.918301144384706</v>
      </c>
      <c r="V29" s="133">
        <f t="shared" si="12"/>
        <v>11.500916108491275</v>
      </c>
      <c r="W29" s="133">
        <f t="shared" si="12"/>
        <v>2.3398311957468536</v>
      </c>
      <c r="X29" s="136">
        <f t="shared" si="12"/>
        <v>100</v>
      </c>
    </row>
    <row r="30" spans="1:24" ht="14.25">
      <c r="A30" s="102" t="s">
        <v>67</v>
      </c>
      <c r="B30" s="98" t="s">
        <v>67</v>
      </c>
      <c r="C30" s="130" t="s">
        <v>66</v>
      </c>
      <c r="D30" s="132">
        <f aca="true" t="shared" si="13" ref="D30:J30">D11/$J11*100</f>
        <v>0</v>
      </c>
      <c r="E30" s="133">
        <f t="shared" si="13"/>
        <v>0.26666666666666666</v>
      </c>
      <c r="F30" s="133">
        <f t="shared" si="13"/>
        <v>57.37777777777778</v>
      </c>
      <c r="G30" s="133">
        <f t="shared" si="13"/>
        <v>32.577777777777776</v>
      </c>
      <c r="H30" s="133">
        <f t="shared" si="13"/>
        <v>8.155555555555557</v>
      </c>
      <c r="I30" s="133">
        <f t="shared" si="13"/>
        <v>1.6222222222222222</v>
      </c>
      <c r="J30" s="134">
        <f t="shared" si="13"/>
        <v>100</v>
      </c>
      <c r="K30" s="132">
        <f aca="true" t="shared" si="14" ref="K30:Q30">K11/$Q11*100</f>
        <v>0</v>
      </c>
      <c r="L30" s="133">
        <f t="shared" si="14"/>
        <v>0.31695721077654515</v>
      </c>
      <c r="M30" s="133">
        <f t="shared" si="14"/>
        <v>33.55784469096672</v>
      </c>
      <c r="N30" s="133">
        <f t="shared" si="14"/>
        <v>44.25515055467512</v>
      </c>
      <c r="O30" s="133">
        <f t="shared" si="14"/>
        <v>16.08557844690967</v>
      </c>
      <c r="P30" s="133">
        <f t="shared" si="14"/>
        <v>5.784469096671949</v>
      </c>
      <c r="Q30" s="134">
        <f t="shared" si="14"/>
        <v>100</v>
      </c>
      <c r="R30" s="135">
        <f aca="true" t="shared" si="15" ref="R30:X30">R11/$X11*100</f>
        <v>0</v>
      </c>
      <c r="S30" s="133">
        <f t="shared" si="15"/>
        <v>0.2847380410022779</v>
      </c>
      <c r="T30" s="133">
        <f t="shared" si="15"/>
        <v>48.81833712984054</v>
      </c>
      <c r="U30" s="133">
        <f t="shared" si="15"/>
        <v>36.77391799544419</v>
      </c>
      <c r="V30" s="133">
        <f t="shared" si="15"/>
        <v>11.00512528473804</v>
      </c>
      <c r="W30" s="133">
        <f t="shared" si="15"/>
        <v>3.117881548974943</v>
      </c>
      <c r="X30" s="136">
        <f t="shared" si="15"/>
        <v>100</v>
      </c>
    </row>
    <row r="31" spans="1:24" ht="14.25">
      <c r="A31" s="102" t="s">
        <v>67</v>
      </c>
      <c r="B31" s="98" t="s">
        <v>66</v>
      </c>
      <c r="C31" s="130" t="s">
        <v>67</v>
      </c>
      <c r="D31" s="132">
        <f aca="true" t="shared" si="16" ref="D31:J31">D12/$J12*100</f>
        <v>0.006187353050365054</v>
      </c>
      <c r="E31" s="133">
        <f t="shared" si="16"/>
        <v>0.6311100111372355</v>
      </c>
      <c r="F31" s="133">
        <f t="shared" si="16"/>
        <v>61.18054696200965</v>
      </c>
      <c r="G31" s="133">
        <f t="shared" si="16"/>
        <v>30.280905828486578</v>
      </c>
      <c r="H31" s="133">
        <f t="shared" si="16"/>
        <v>6.966959534711051</v>
      </c>
      <c r="I31" s="133">
        <f t="shared" si="16"/>
        <v>0.9342903106051231</v>
      </c>
      <c r="J31" s="134">
        <f t="shared" si="16"/>
        <v>100</v>
      </c>
      <c r="K31" s="132">
        <f aca="true" t="shared" si="17" ref="K31:Q31">K12/$Q12*100</f>
        <v>0</v>
      </c>
      <c r="L31" s="133">
        <f t="shared" si="17"/>
        <v>0.3939122649955237</v>
      </c>
      <c r="M31" s="133">
        <f t="shared" si="17"/>
        <v>35.66696508504924</v>
      </c>
      <c r="N31" s="133">
        <f t="shared" si="17"/>
        <v>44.08236347358997</v>
      </c>
      <c r="O31" s="133">
        <f t="shared" si="17"/>
        <v>15.77439570277529</v>
      </c>
      <c r="P31" s="133">
        <f t="shared" si="17"/>
        <v>4.082363473589973</v>
      </c>
      <c r="Q31" s="134">
        <f t="shared" si="17"/>
        <v>100</v>
      </c>
      <c r="R31" s="135">
        <f aca="true" t="shared" si="18" ref="R31:X31">R12/$X12*100</f>
        <v>0.004598335402584265</v>
      </c>
      <c r="S31" s="133">
        <f t="shared" si="18"/>
        <v>0.5701935899204488</v>
      </c>
      <c r="T31" s="133">
        <f t="shared" si="18"/>
        <v>54.62822458270106</v>
      </c>
      <c r="U31" s="133">
        <f t="shared" si="18"/>
        <v>33.82535522140985</v>
      </c>
      <c r="V31" s="133">
        <f t="shared" si="18"/>
        <v>9.228859152986619</v>
      </c>
      <c r="W31" s="133">
        <f t="shared" si="18"/>
        <v>1.7427691175794364</v>
      </c>
      <c r="X31" s="136">
        <f t="shared" si="18"/>
        <v>100</v>
      </c>
    </row>
    <row r="32" spans="1:24" ht="14.25">
      <c r="A32" s="102" t="s">
        <v>66</v>
      </c>
      <c r="B32" s="98" t="s">
        <v>67</v>
      </c>
      <c r="C32" s="130" t="s">
        <v>67</v>
      </c>
      <c r="D32" s="132">
        <f aca="true" t="shared" si="19" ref="D32:J32">D13/$J13*100</f>
        <v>0.009932459276916964</v>
      </c>
      <c r="E32" s="133">
        <f>E13/$J13*100</f>
        <v>0.22844656336909017</v>
      </c>
      <c r="F32" s="133">
        <f t="shared" si="19"/>
        <v>58.82333465766124</v>
      </c>
      <c r="G32" s="133">
        <f t="shared" si="19"/>
        <v>34.21401138921997</v>
      </c>
      <c r="H32" s="133">
        <f t="shared" si="19"/>
        <v>5.767448020129784</v>
      </c>
      <c r="I32" s="133">
        <f t="shared" si="19"/>
        <v>0.956826910343001</v>
      </c>
      <c r="J32" s="134">
        <f t="shared" si="19"/>
        <v>100</v>
      </c>
      <c r="K32" s="132">
        <f aca="true" t="shared" si="20" ref="K32:Q32">K13/$Q13*100</f>
        <v>0</v>
      </c>
      <c r="L32" s="133">
        <f t="shared" si="20"/>
        <v>0.45454545454545453</v>
      </c>
      <c r="M32" s="133">
        <f t="shared" si="20"/>
        <v>46.22377622377623</v>
      </c>
      <c r="N32" s="133">
        <f t="shared" si="20"/>
        <v>38.88111888111888</v>
      </c>
      <c r="O32" s="133">
        <f t="shared" si="20"/>
        <v>11.468531468531468</v>
      </c>
      <c r="P32" s="133">
        <f t="shared" si="20"/>
        <v>2.972027972027972</v>
      </c>
      <c r="Q32" s="134">
        <f t="shared" si="20"/>
        <v>100</v>
      </c>
      <c r="R32" s="135">
        <f aca="true" t="shared" si="21" ref="R32:X32">R13/$X13*100</f>
        <v>0.009073312363900314</v>
      </c>
      <c r="S32" s="133">
        <f t="shared" si="21"/>
        <v>0.24800387127994192</v>
      </c>
      <c r="T32" s="133">
        <f t="shared" si="21"/>
        <v>57.73348657149771</v>
      </c>
      <c r="U32" s="133">
        <f t="shared" si="21"/>
        <v>34.61771110573434</v>
      </c>
      <c r="V32" s="133">
        <f t="shared" si="21"/>
        <v>6.260585531091217</v>
      </c>
      <c r="W32" s="133">
        <f t="shared" si="21"/>
        <v>1.131139608032906</v>
      </c>
      <c r="X32" s="136">
        <f t="shared" si="21"/>
        <v>100</v>
      </c>
    </row>
    <row r="33" spans="1:24" ht="14.25">
      <c r="A33" s="102" t="s">
        <v>67</v>
      </c>
      <c r="B33" s="98" t="s">
        <v>66</v>
      </c>
      <c r="C33" s="130" t="s">
        <v>66</v>
      </c>
      <c r="D33" s="132">
        <f aca="true" t="shared" si="22" ref="D33:J33">D14/$J14*100</f>
        <v>0.05389590391130274</v>
      </c>
      <c r="E33" s="133">
        <f t="shared" si="22"/>
        <v>1.7246689251616876</v>
      </c>
      <c r="F33" s="133">
        <f t="shared" si="22"/>
        <v>76.23190637511549</v>
      </c>
      <c r="G33" s="133">
        <f t="shared" si="22"/>
        <v>18.19371727748691</v>
      </c>
      <c r="H33" s="133">
        <f t="shared" si="22"/>
        <v>3.303048968278411</v>
      </c>
      <c r="I33" s="133">
        <f t="shared" si="22"/>
        <v>0.4927625500461965</v>
      </c>
      <c r="J33" s="134">
        <f t="shared" si="22"/>
        <v>100</v>
      </c>
      <c r="K33" s="132">
        <f aca="true" t="shared" si="23" ref="K33:Q33">K14/$Q14*100</f>
        <v>0.0945179584120983</v>
      </c>
      <c r="L33" s="133">
        <f t="shared" si="23"/>
        <v>0.6931316950220542</v>
      </c>
      <c r="M33" s="133">
        <f t="shared" si="23"/>
        <v>42.24952741020794</v>
      </c>
      <c r="N33" s="133">
        <f t="shared" si="23"/>
        <v>40.6112161310649</v>
      </c>
      <c r="O33" s="133">
        <f t="shared" si="23"/>
        <v>12.665406427221171</v>
      </c>
      <c r="P33" s="133">
        <f t="shared" si="23"/>
        <v>3.6862003780718333</v>
      </c>
      <c r="Q33" s="134">
        <f t="shared" si="23"/>
        <v>100</v>
      </c>
      <c r="R33" s="135">
        <f aca="true" t="shared" si="24" ref="R33:X33">R14/$X14*100</f>
        <v>0.06187353050365054</v>
      </c>
      <c r="S33" s="133">
        <f t="shared" si="24"/>
        <v>1.5220888503898033</v>
      </c>
      <c r="T33" s="133">
        <f t="shared" si="24"/>
        <v>69.55822299220394</v>
      </c>
      <c r="U33" s="133">
        <f t="shared" si="24"/>
        <v>22.596213339933175</v>
      </c>
      <c r="V33" s="133">
        <f t="shared" si="24"/>
        <v>5.1416903848533595</v>
      </c>
      <c r="W33" s="133">
        <f t="shared" si="24"/>
        <v>1.1199109021160747</v>
      </c>
      <c r="X33" s="136">
        <f t="shared" si="24"/>
        <v>100</v>
      </c>
    </row>
    <row r="34" spans="1:24" ht="14.25">
      <c r="A34" s="102" t="s">
        <v>66</v>
      </c>
      <c r="B34" s="98" t="s">
        <v>67</v>
      </c>
      <c r="C34" s="130" t="s">
        <v>66</v>
      </c>
      <c r="D34" s="132">
        <f aca="true" t="shared" si="25" ref="D34:J34">D15/$J15*100</f>
        <v>0</v>
      </c>
      <c r="E34" s="133">
        <f t="shared" si="25"/>
        <v>0.41226145355409266</v>
      </c>
      <c r="F34" s="133">
        <f t="shared" si="25"/>
        <v>69.91156326883437</v>
      </c>
      <c r="G34" s="133">
        <f t="shared" si="25"/>
        <v>25.792938360263317</v>
      </c>
      <c r="H34" s="133">
        <f t="shared" si="25"/>
        <v>3.3778841678303078</v>
      </c>
      <c r="I34" s="133">
        <f t="shared" si="25"/>
        <v>0.5053527495179201</v>
      </c>
      <c r="J34" s="134">
        <f t="shared" si="25"/>
        <v>100</v>
      </c>
      <c r="K34" s="132">
        <f aca="true" t="shared" si="26" ref="K34:Q34">K15/$Q15*100</f>
        <v>0</v>
      </c>
      <c r="L34" s="133">
        <f t="shared" si="26"/>
        <v>0.2791346824842987</v>
      </c>
      <c r="M34" s="133">
        <f t="shared" si="26"/>
        <v>52.0586182833217</v>
      </c>
      <c r="N34" s="133">
        <f t="shared" si="26"/>
        <v>37.61339846475924</v>
      </c>
      <c r="O34" s="133">
        <f t="shared" si="26"/>
        <v>8.37404047452896</v>
      </c>
      <c r="P34" s="133">
        <f t="shared" si="26"/>
        <v>1.6748080949057922</v>
      </c>
      <c r="Q34" s="134">
        <f t="shared" si="26"/>
        <v>100</v>
      </c>
      <c r="R34" s="135">
        <f aca="true" t="shared" si="27" ref="R34:X34">R15/$X15*100</f>
        <v>0</v>
      </c>
      <c r="S34" s="133">
        <f t="shared" si="27"/>
        <v>0.4006799417192812</v>
      </c>
      <c r="T34" s="133">
        <f t="shared" si="27"/>
        <v>68.35842642059252</v>
      </c>
      <c r="U34" s="133">
        <f t="shared" si="27"/>
        <v>26.82127246236037</v>
      </c>
      <c r="V34" s="133">
        <f t="shared" si="27"/>
        <v>3.81253035454104</v>
      </c>
      <c r="W34" s="133">
        <f t="shared" si="27"/>
        <v>0.6070908207867898</v>
      </c>
      <c r="X34" s="136">
        <f t="shared" si="27"/>
        <v>100</v>
      </c>
    </row>
    <row r="35" spans="1:24" ht="14.25">
      <c r="A35" s="102" t="s">
        <v>66</v>
      </c>
      <c r="B35" s="98" t="s">
        <v>66</v>
      </c>
      <c r="C35" s="130" t="s">
        <v>67</v>
      </c>
      <c r="D35" s="132">
        <f aca="true" t="shared" si="28" ref="D35:J35">D16/$J16*100</f>
        <v>0.03525540582889376</v>
      </c>
      <c r="E35" s="133">
        <f t="shared" si="28"/>
        <v>1.1647341481249347</v>
      </c>
      <c r="F35" s="133">
        <f t="shared" si="28"/>
        <v>75.90358299383684</v>
      </c>
      <c r="G35" s="133">
        <f t="shared" si="28"/>
        <v>20.014624464640136</v>
      </c>
      <c r="H35" s="133">
        <f t="shared" si="28"/>
        <v>2.5057453253943383</v>
      </c>
      <c r="I35" s="133">
        <f t="shared" si="28"/>
        <v>0.3760576621748668</v>
      </c>
      <c r="J35" s="134">
        <f t="shared" si="28"/>
        <v>100</v>
      </c>
      <c r="K35" s="132">
        <f aca="true" t="shared" si="29" ref="K35:Q35">K16/$Q16*100</f>
        <v>0</v>
      </c>
      <c r="L35" s="133">
        <f t="shared" si="29"/>
        <v>0.960256068284876</v>
      </c>
      <c r="M35" s="133">
        <f t="shared" si="29"/>
        <v>56.17497999466524</v>
      </c>
      <c r="N35" s="133">
        <f t="shared" si="29"/>
        <v>33.87570018671646</v>
      </c>
      <c r="O35" s="133">
        <f t="shared" si="29"/>
        <v>7.121899173112831</v>
      </c>
      <c r="P35" s="133">
        <f t="shared" si="29"/>
        <v>1.867164577220592</v>
      </c>
      <c r="Q35" s="134">
        <f t="shared" si="29"/>
        <v>100</v>
      </c>
      <c r="R35" s="135">
        <f aca="true" t="shared" si="30" ref="R35:X35">R16/$X16*100</f>
        <v>0.03361009796721148</v>
      </c>
      <c r="S35" s="133">
        <f t="shared" si="30"/>
        <v>1.155191515317491</v>
      </c>
      <c r="T35" s="133">
        <f t="shared" si="30"/>
        <v>74.98288374640558</v>
      </c>
      <c r="U35" s="133">
        <f t="shared" si="30"/>
        <v>20.66149652073245</v>
      </c>
      <c r="V35" s="133">
        <f t="shared" si="30"/>
        <v>2.7211731169009</v>
      </c>
      <c r="W35" s="133">
        <f t="shared" si="30"/>
        <v>0.44564500267635965</v>
      </c>
      <c r="X35" s="136">
        <f t="shared" si="30"/>
        <v>100</v>
      </c>
    </row>
    <row r="36" spans="1:24" ht="14.25">
      <c r="A36" s="102" t="s">
        <v>66</v>
      </c>
      <c r="B36" s="98" t="s">
        <v>66</v>
      </c>
      <c r="C36" s="130" t="s">
        <v>66</v>
      </c>
      <c r="D36" s="132">
        <f aca="true" t="shared" si="31" ref="D36:J36">D17/$J17*100</f>
        <v>0.03850488354620586</v>
      </c>
      <c r="E36" s="133">
        <f t="shared" si="31"/>
        <v>2.0919421487603307</v>
      </c>
      <c r="F36" s="133">
        <f t="shared" si="31"/>
        <v>87.3187453042825</v>
      </c>
      <c r="G36" s="133">
        <f t="shared" si="31"/>
        <v>9.66989105935387</v>
      </c>
      <c r="H36" s="133">
        <f t="shared" si="31"/>
        <v>0.7700976709241172</v>
      </c>
      <c r="I36" s="133">
        <f t="shared" si="31"/>
        <v>0.11081893313298272</v>
      </c>
      <c r="J36" s="134">
        <f t="shared" si="31"/>
        <v>100</v>
      </c>
      <c r="K36" s="132">
        <f aca="true" t="shared" si="32" ref="K36:Q36">K17/$Q17*100</f>
        <v>0.0198373338623289</v>
      </c>
      <c r="L36" s="133">
        <f t="shared" si="32"/>
        <v>1.6861733782979567</v>
      </c>
      <c r="M36" s="133">
        <f t="shared" si="32"/>
        <v>63.082721682205914</v>
      </c>
      <c r="N36" s="133">
        <f t="shared" si="32"/>
        <v>28.66494743106526</v>
      </c>
      <c r="O36" s="133">
        <f t="shared" si="32"/>
        <v>5.5147788137274345</v>
      </c>
      <c r="P36" s="133">
        <f t="shared" si="32"/>
        <v>1.0315413608411028</v>
      </c>
      <c r="Q36" s="134">
        <f t="shared" si="32"/>
        <v>100</v>
      </c>
      <c r="R36" s="135">
        <f aca="true" t="shared" si="33" ref="R36:X36">R17/$X17*100</f>
        <v>0.03807321984761538</v>
      </c>
      <c r="S36" s="133">
        <f t="shared" si="33"/>
        <v>2.0825592543153473</v>
      </c>
      <c r="T36" s="133">
        <f t="shared" si="33"/>
        <v>86.75831762239623</v>
      </c>
      <c r="U36" s="133">
        <f t="shared" si="33"/>
        <v>10.109127939780093</v>
      </c>
      <c r="V36" s="133">
        <f t="shared" si="33"/>
        <v>0.8798124779244132</v>
      </c>
      <c r="W36" s="133">
        <f t="shared" si="33"/>
        <v>0.13210948573630396</v>
      </c>
      <c r="X36" s="136">
        <f t="shared" si="33"/>
        <v>100</v>
      </c>
    </row>
    <row r="37" spans="1:24" s="2" customFormat="1" ht="14.25">
      <c r="A37" s="99"/>
      <c r="B37" s="99"/>
      <c r="C37" s="131" t="s">
        <v>0</v>
      </c>
      <c r="D37" s="137">
        <f aca="true" t="shared" si="34" ref="D37:J37">D18/$J18*100</f>
        <v>0.031171751239204865</v>
      </c>
      <c r="E37" s="138">
        <f t="shared" si="34"/>
        <v>1.4993101333742143</v>
      </c>
      <c r="F37" s="138">
        <f t="shared" si="34"/>
        <v>78.36220552915324</v>
      </c>
      <c r="G37" s="138">
        <f t="shared" si="34"/>
        <v>17.219837498083702</v>
      </c>
      <c r="H37" s="138">
        <f t="shared" si="34"/>
        <v>2.508814962440595</v>
      </c>
      <c r="I37" s="138">
        <f t="shared" si="34"/>
        <v>0.37866012570902957</v>
      </c>
      <c r="J37" s="139">
        <f t="shared" si="34"/>
        <v>100</v>
      </c>
      <c r="K37" s="137">
        <f aca="true" t="shared" si="35" ref="K37:Q37">K18/$Q18*100</f>
        <v>0.023044129508007837</v>
      </c>
      <c r="L37" s="138">
        <f t="shared" si="35"/>
        <v>0.5962668510197027</v>
      </c>
      <c r="M37" s="138">
        <f t="shared" si="35"/>
        <v>42.90816914391059</v>
      </c>
      <c r="N37" s="138">
        <f t="shared" si="35"/>
        <v>40.2868994123747</v>
      </c>
      <c r="O37" s="138">
        <f t="shared" si="35"/>
        <v>12.740523101739832</v>
      </c>
      <c r="P37" s="138">
        <f t="shared" si="35"/>
        <v>3.4450973614471714</v>
      </c>
      <c r="Q37" s="139">
        <f t="shared" si="35"/>
        <v>100</v>
      </c>
      <c r="R37" s="140">
        <f aca="true" t="shared" si="36" ref="R37:X37">R18/$X18*100</f>
        <v>0.030509556531861368</v>
      </c>
      <c r="S37" s="138">
        <f t="shared" si="36"/>
        <v>1.4257350456235214</v>
      </c>
      <c r="T37" s="138">
        <f t="shared" si="36"/>
        <v>75.47360219293304</v>
      </c>
      <c r="U37" s="138">
        <f t="shared" si="36"/>
        <v>19.09921707784161</v>
      </c>
      <c r="V37" s="138">
        <f t="shared" si="36"/>
        <v>3.342439262513612</v>
      </c>
      <c r="W37" s="138">
        <f t="shared" si="36"/>
        <v>0.6284968645563441</v>
      </c>
      <c r="X37" s="141">
        <f t="shared" si="36"/>
        <v>100</v>
      </c>
    </row>
    <row r="39" ht="14.25">
      <c r="A39" s="173"/>
    </row>
  </sheetData>
  <sheetProtection/>
  <mergeCells count="26">
    <mergeCell ref="U8:W8"/>
    <mergeCell ref="D8:E8"/>
    <mergeCell ref="G8:I8"/>
    <mergeCell ref="D26:J26"/>
    <mergeCell ref="K26:Q26"/>
    <mergeCell ref="R26:X26"/>
    <mergeCell ref="A2:X2"/>
    <mergeCell ref="A26:C26"/>
    <mergeCell ref="A21:X21"/>
    <mergeCell ref="A24:X24"/>
    <mergeCell ref="A7:C7"/>
    <mergeCell ref="D7:J7"/>
    <mergeCell ref="N8:P8"/>
    <mergeCell ref="K8:L8"/>
    <mergeCell ref="K7:Q7"/>
    <mergeCell ref="R7:X7"/>
    <mergeCell ref="A3:X3"/>
    <mergeCell ref="A22:X22"/>
    <mergeCell ref="D27:E27"/>
    <mergeCell ref="G27:I27"/>
    <mergeCell ref="K27:L27"/>
    <mergeCell ref="N27:P27"/>
    <mergeCell ref="R27:S27"/>
    <mergeCell ref="U27:W27"/>
    <mergeCell ref="A5:X5"/>
    <mergeCell ref="R8:S8"/>
  </mergeCells>
  <printOptions/>
  <pageMargins left="0.31496062992125984" right="0.31496062992125984" top="0.15748031496062992" bottom="0.15748031496062992"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2021-12-15T11:34:18Z</cp:lastPrinted>
  <dcterms:created xsi:type="dcterms:W3CDTF">2012-06-27T12:37:12Z</dcterms:created>
  <dcterms:modified xsi:type="dcterms:W3CDTF">2022-01-11T12:14:19Z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